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hirano\Documents\"/>
    </mc:Choice>
  </mc:AlternateContent>
  <bookViews>
    <workbookView xWindow="0" yWindow="0" windowWidth="28800" windowHeight="12210"/>
  </bookViews>
  <sheets>
    <sheet name="記入票①" sheetId="1" r:id="rId1"/>
    <sheet name="計算用" sheetId="3" state="hidden" r:id="rId2"/>
    <sheet name="記入票②" sheetId="2" r:id="rId3"/>
  </sheets>
  <definedNames>
    <definedName name="_xlnm.Print_Area" localSheetId="0">記入票①!$A$1:$AV$269</definedName>
    <definedName name="_xlnm.Print_Area" localSheetId="2">記入票②!$A$1:$AV$827</definedName>
    <definedName name="_xlnm.Print_Area" localSheetId="1">計算用!$A$1:$C$8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W65" i="2" l="1"/>
  <c r="AY65" i="2" s="1"/>
  <c r="T15" i="1" l="1"/>
  <c r="AY16" i="1" s="1"/>
  <c r="AY26" i="1" l="1"/>
  <c r="AW212" i="2" l="1"/>
  <c r="AY212" i="2" s="1"/>
  <c r="N243" i="1" l="1"/>
  <c r="AZ107" i="1" l="1"/>
  <c r="AW459" i="2" l="1"/>
  <c r="BD197" i="1" l="1"/>
  <c r="BP215" i="1"/>
  <c r="BO215" i="1"/>
  <c r="BV215" i="1" s="1"/>
  <c r="BL215" i="1"/>
  <c r="BK215" i="1"/>
  <c r="BU215" i="1" s="1"/>
  <c r="BP213" i="1"/>
  <c r="BO213" i="1"/>
  <c r="BV213" i="1" s="1"/>
  <c r="BL213" i="1"/>
  <c r="BK213" i="1"/>
  <c r="BU213" i="1" s="1"/>
  <c r="BP211" i="1"/>
  <c r="BO211" i="1"/>
  <c r="BV211" i="1" s="1"/>
  <c r="BL211" i="1"/>
  <c r="BK211" i="1"/>
  <c r="BP209" i="1"/>
  <c r="BO209" i="1"/>
  <c r="BV209" i="1" s="1"/>
  <c r="BL209" i="1"/>
  <c r="BK209" i="1"/>
  <c r="BU209" i="1" s="1"/>
  <c r="BP207" i="1"/>
  <c r="BO207" i="1"/>
  <c r="BV207" i="1" s="1"/>
  <c r="BL207" i="1"/>
  <c r="BK207" i="1"/>
  <c r="BU207" i="1" s="1"/>
  <c r="BP205" i="1"/>
  <c r="BO205" i="1"/>
  <c r="BV205" i="1" s="1"/>
  <c r="BL205" i="1"/>
  <c r="BK205" i="1"/>
  <c r="BU205" i="1" s="1"/>
  <c r="BP203" i="1"/>
  <c r="BO203" i="1"/>
  <c r="BV203" i="1" s="1"/>
  <c r="BL203" i="1"/>
  <c r="BK203" i="1"/>
  <c r="BU203" i="1" s="1"/>
  <c r="BP201" i="1"/>
  <c r="BO201" i="1"/>
  <c r="BV201" i="1" s="1"/>
  <c r="BL201" i="1"/>
  <c r="BK201" i="1"/>
  <c r="BU201" i="1" s="1"/>
  <c r="BP199" i="1"/>
  <c r="BO199" i="1"/>
  <c r="BV199" i="1" s="1"/>
  <c r="BL199" i="1"/>
  <c r="BK199" i="1"/>
  <c r="BU199" i="1" s="1"/>
  <c r="BP197" i="1"/>
  <c r="BL197" i="1"/>
  <c r="BO197" i="1"/>
  <c r="BV197" i="1" s="1"/>
  <c r="BK197" i="1"/>
  <c r="BU197" i="1" s="1"/>
  <c r="BH215" i="1"/>
  <c r="BH213" i="1"/>
  <c r="BH211" i="1"/>
  <c r="BH209" i="1"/>
  <c r="BH207" i="1"/>
  <c r="BH205" i="1"/>
  <c r="BH203" i="1"/>
  <c r="BH201" i="1"/>
  <c r="BH199" i="1"/>
  <c r="BH197" i="1"/>
  <c r="BG215" i="1"/>
  <c r="BT215" i="1" s="1"/>
  <c r="BG213" i="1"/>
  <c r="BT213" i="1" s="1"/>
  <c r="BG211" i="1"/>
  <c r="BT211" i="1" s="1"/>
  <c r="BG209" i="1"/>
  <c r="BT209" i="1" s="1"/>
  <c r="BG207" i="1"/>
  <c r="BT207" i="1" s="1"/>
  <c r="BG205" i="1"/>
  <c r="BT205" i="1" s="1"/>
  <c r="BG203" i="1"/>
  <c r="BT203" i="1" s="1"/>
  <c r="BG201" i="1"/>
  <c r="BT201" i="1" s="1"/>
  <c r="BG199" i="1"/>
  <c r="BT199" i="1" s="1"/>
  <c r="BG197" i="1"/>
  <c r="BT197" i="1" s="1"/>
  <c r="AZ101" i="1"/>
  <c r="AY462" i="2"/>
  <c r="AW688" i="2"/>
  <c r="AW693" i="2" s="1"/>
  <c r="AY690" i="2" s="1"/>
  <c r="AZ698" i="2" s="1"/>
  <c r="AW670" i="2"/>
  <c r="AY670" i="2" s="1"/>
  <c r="AW400" i="2"/>
  <c r="AW404" i="2" s="1"/>
  <c r="AY400" i="2"/>
  <c r="AW297" i="2"/>
  <c r="AY297" i="2" s="1"/>
  <c r="AX184" i="2"/>
  <c r="AX95" i="2"/>
  <c r="AX81" i="2"/>
  <c r="AW81" i="2"/>
  <c r="AX61" i="2"/>
  <c r="AX48" i="2"/>
  <c r="N221" i="1" l="1"/>
  <c r="BN201" i="1"/>
  <c r="BM201" i="1"/>
  <c r="BJ213" i="1"/>
  <c r="BI213" i="1"/>
  <c r="BJ205" i="1"/>
  <c r="BI205" i="1"/>
  <c r="BJ211" i="1"/>
  <c r="BI211" i="1"/>
  <c r="BN207" i="1"/>
  <c r="BM207" i="1"/>
  <c r="BR213" i="1"/>
  <c r="BQ213" i="1"/>
  <c r="BN213" i="1"/>
  <c r="BM213" i="1"/>
  <c r="BN203" i="1"/>
  <c r="BM203" i="1"/>
  <c r="BN209" i="1"/>
  <c r="BM209" i="1"/>
  <c r="BI197" i="1"/>
  <c r="BJ197" i="1"/>
  <c r="N223" i="1" s="1"/>
  <c r="BN197" i="1"/>
  <c r="BM197" i="1"/>
  <c r="BI201" i="1"/>
  <c r="BJ201" i="1"/>
  <c r="BJ203" i="1"/>
  <c r="BI203" i="1"/>
  <c r="BM199" i="1"/>
  <c r="BN199" i="1"/>
  <c r="BM205" i="1"/>
  <c r="BN205" i="1"/>
  <c r="BM211" i="1"/>
  <c r="BN211" i="1"/>
  <c r="BI209" i="1"/>
  <c r="BJ209" i="1"/>
  <c r="BJ215" i="1"/>
  <c r="BI215" i="1"/>
  <c r="BR201" i="1"/>
  <c r="BQ201" i="1"/>
  <c r="BR207" i="1"/>
  <c r="BQ207" i="1"/>
  <c r="BN215" i="1"/>
  <c r="BM215" i="1"/>
  <c r="BJ199" i="1"/>
  <c r="BI199" i="1"/>
  <c r="BQ197" i="1"/>
  <c r="BR197" i="1"/>
  <c r="BQ203" i="1"/>
  <c r="BR203" i="1"/>
  <c r="BR209" i="1"/>
  <c r="BQ209" i="1"/>
  <c r="BQ215" i="1"/>
  <c r="BR215" i="1"/>
  <c r="BU211" i="1"/>
  <c r="BI207" i="1"/>
  <c r="BJ207" i="1"/>
  <c r="I223" i="1" s="1"/>
  <c r="BR199" i="1"/>
  <c r="BQ199" i="1"/>
  <c r="BR205" i="1"/>
  <c r="BQ205" i="1"/>
  <c r="BR211" i="1"/>
  <c r="BQ211" i="1"/>
  <c r="I221" i="1"/>
  <c r="I222" i="1"/>
  <c r="AW703" i="2"/>
  <c r="AW707" i="2" s="1"/>
  <c r="AW469" i="2"/>
  <c r="AY465" i="2"/>
  <c r="AZ672" i="2"/>
  <c r="AW680" i="2"/>
  <c r="AW684" i="2" s="1"/>
  <c r="AW674" i="2"/>
  <c r="AY674" i="2" s="1"/>
  <c r="AW676" i="2"/>
  <c r="AY404" i="2"/>
  <c r="AY357" i="2"/>
  <c r="AW339" i="2"/>
  <c r="AW45" i="1"/>
  <c r="N222" i="1" l="1"/>
  <c r="I224" i="1"/>
  <c r="AY113" i="1"/>
  <c r="AW441" i="2"/>
  <c r="AY372" i="2"/>
  <c r="AY329" i="2" l="1"/>
  <c r="AY97" i="2"/>
  <c r="AY124" i="1"/>
  <c r="AY117" i="1"/>
  <c r="AY164" i="1" l="1"/>
  <c r="AY532" i="2"/>
  <c r="AY493" i="2"/>
  <c r="AY479" i="2"/>
  <c r="AW437" i="2"/>
  <c r="AY437" i="2" s="1"/>
  <c r="AY431" i="2"/>
  <c r="AY441" i="2"/>
  <c r="AW776" i="2" l="1"/>
  <c r="AY779" i="2" s="1"/>
  <c r="AW769" i="2"/>
  <c r="AY772" i="2" s="1"/>
  <c r="AW762" i="2"/>
  <c r="AY765" i="2" s="1"/>
  <c r="AW755" i="2"/>
  <c r="AY758" i="2" s="1"/>
  <c r="AW747" i="2"/>
  <c r="AY747" i="2" s="1"/>
  <c r="AY739" i="2"/>
  <c r="AW729" i="2"/>
  <c r="AY729" i="2" s="1"/>
  <c r="AY725" i="2"/>
  <c r="AW719" i="2"/>
  <c r="AY719" i="2" s="1"/>
  <c r="AY715" i="2"/>
  <c r="AY707" i="2"/>
  <c r="AY703" i="2"/>
  <c r="AY688" i="2"/>
  <c r="AY684" i="2"/>
  <c r="AY680" i="2"/>
  <c r="AW656" i="2"/>
  <c r="AY656" i="2" s="1"/>
  <c r="AW664" i="2"/>
  <c r="AY664" i="2" s="1"/>
  <c r="AW660" i="2"/>
  <c r="AY660" i="2" s="1"/>
  <c r="AY652" i="2"/>
  <c r="AW646" i="2"/>
  <c r="AY646" i="2" s="1"/>
  <c r="AY642" i="2"/>
  <c r="AW636" i="2"/>
  <c r="AY636" i="2" s="1"/>
  <c r="AY632" i="2"/>
  <c r="AW626" i="2"/>
  <c r="AY626" i="2" s="1"/>
  <c r="AW622" i="2"/>
  <c r="AY622" i="2" s="1"/>
  <c r="AY616" i="2"/>
  <c r="AW610" i="2"/>
  <c r="AY610" i="2" s="1"/>
  <c r="AW606" i="2"/>
  <c r="AY606" i="2" s="1"/>
  <c r="AY600" i="2"/>
  <c r="AY548" i="2"/>
  <c r="AY584" i="2"/>
  <c r="AW594" i="2"/>
  <c r="AY594" i="2" s="1"/>
  <c r="AW590" i="2"/>
  <c r="AY590" i="2" s="1"/>
  <c r="AW580" i="2"/>
  <c r="AY580" i="2" s="1"/>
  <c r="AY576" i="2"/>
  <c r="AW570" i="2"/>
  <c r="AY570" i="2" s="1"/>
  <c r="AY566" i="2"/>
  <c r="AW558" i="2"/>
  <c r="AY558" i="2" s="1"/>
  <c r="AW554" i="2"/>
  <c r="AY554" i="2" s="1"/>
  <c r="AW544" i="2"/>
  <c r="AY544" i="2" s="1"/>
  <c r="AW540" i="2"/>
  <c r="AY540" i="2" s="1"/>
  <c r="AW536" i="2"/>
  <c r="AY536" i="2" s="1"/>
  <c r="AY524" i="2"/>
  <c r="AW528" i="2"/>
  <c r="AY528" i="2" s="1"/>
  <c r="AW515" i="2"/>
  <c r="AY515" i="2" s="1"/>
  <c r="AY511" i="2"/>
  <c r="AW503" i="2"/>
  <c r="AY503" i="2" s="1"/>
  <c r="AW499" i="2"/>
  <c r="AY499" i="2" s="1"/>
  <c r="AW489" i="2"/>
  <c r="AY489" i="2" s="1"/>
  <c r="AW485" i="2"/>
  <c r="AY485" i="2" s="1"/>
  <c r="AY469" i="2"/>
  <c r="AY449" i="2"/>
  <c r="AW427" i="2"/>
  <c r="AY427" i="2" s="1"/>
  <c r="AY423" i="2"/>
  <c r="AY413" i="2"/>
  <c r="AY388" i="2"/>
  <c r="AW382" i="2"/>
  <c r="AY382" i="2" s="1"/>
  <c r="AW378" i="2"/>
  <c r="AY378" i="2" s="1"/>
  <c r="AW367" i="2"/>
  <c r="AY367" i="2" s="1"/>
  <c r="AW363" i="2"/>
  <c r="AY363" i="2" s="1"/>
  <c r="AY339" i="2"/>
  <c r="AY335" i="2"/>
  <c r="AW351" i="2"/>
  <c r="AY351" i="2" s="1"/>
  <c r="AY347" i="2"/>
  <c r="AW321" i="2"/>
  <c r="AY321" i="2" s="1"/>
  <c r="AY317" i="2"/>
  <c r="AW311" i="2"/>
  <c r="AY311" i="2" s="1"/>
  <c r="AY307" i="2"/>
  <c r="AW301" i="2"/>
  <c r="AY301" i="2" s="1"/>
  <c r="AW291" i="2"/>
  <c r="AY291" i="2" s="1"/>
  <c r="AY287" i="2"/>
  <c r="AW281" i="2"/>
  <c r="AY281" i="2" s="1"/>
  <c r="AY277" i="2"/>
  <c r="AW273" i="2"/>
  <c r="AY273" i="2" s="1"/>
  <c r="AY269" i="2"/>
  <c r="AW259" i="2"/>
  <c r="AY259" i="2" s="1"/>
  <c r="AY255" i="2"/>
  <c r="AW249" i="2"/>
  <c r="AY249" i="2" s="1"/>
  <c r="AY245" i="2"/>
  <c r="AY238" i="2"/>
  <c r="AW232" i="2"/>
  <c r="AY232" i="2" s="1"/>
  <c r="AY228" i="2"/>
  <c r="AW224" i="2"/>
  <c r="AY224" i="2" s="1"/>
  <c r="AW216" i="2"/>
  <c r="AY217" i="2" s="1"/>
  <c r="AW210" i="2"/>
  <c r="AY210" i="2" s="1"/>
  <c r="AW208" i="2"/>
  <c r="AY208" i="2" s="1"/>
  <c r="AY220" i="2"/>
  <c r="AY204" i="2"/>
  <c r="AW184" i="2" l="1"/>
  <c r="AY180" i="2"/>
  <c r="AY174" i="2"/>
  <c r="AY170" i="2"/>
  <c r="AY152" i="2"/>
  <c r="AY136" i="2"/>
  <c r="AY124" i="2"/>
  <c r="AY112" i="2"/>
  <c r="AW128" i="2"/>
  <c r="AY128" i="2" s="1"/>
  <c r="AY120" i="2"/>
  <c r="AW116" i="2"/>
  <c r="AY116" i="2" s="1"/>
  <c r="AY108" i="2"/>
  <c r="AW95" i="2"/>
  <c r="AW91" i="2"/>
  <c r="AY91" i="2" s="1"/>
  <c r="AY85" i="2"/>
  <c r="AW77" i="2"/>
  <c r="AY77" i="2" s="1"/>
  <c r="AY71" i="2"/>
  <c r="AW48" i="2"/>
  <c r="AW44" i="2"/>
  <c r="AY44" i="2" s="1"/>
  <c r="AY38" i="2"/>
  <c r="AW243" i="1"/>
  <c r="AY246" i="1" s="1"/>
  <c r="AW231" i="1"/>
  <c r="AY231" i="1" s="1"/>
  <c r="AY233" i="1"/>
  <c r="S223" i="1"/>
  <c r="S222" i="1"/>
  <c r="S221" i="1"/>
  <c r="AZ219" i="1" s="1"/>
  <c r="AY215" i="1"/>
  <c r="BB215" i="1" s="1"/>
  <c r="AX215" i="1"/>
  <c r="BA215" i="1" s="1"/>
  <c r="AW215" i="1"/>
  <c r="AZ215" i="1" s="1"/>
  <c r="AY213" i="1"/>
  <c r="BB213" i="1" s="1"/>
  <c r="AX213" i="1"/>
  <c r="BA213" i="1" s="1"/>
  <c r="AW213" i="1"/>
  <c r="AZ213" i="1" s="1"/>
  <c r="AY211" i="1"/>
  <c r="BB211" i="1" s="1"/>
  <c r="AX211" i="1"/>
  <c r="BA211" i="1" s="1"/>
  <c r="AW211" i="1"/>
  <c r="AZ211" i="1" s="1"/>
  <c r="AY209" i="1"/>
  <c r="BB209" i="1" s="1"/>
  <c r="AX209" i="1"/>
  <c r="BA209" i="1" s="1"/>
  <c r="AW209" i="1"/>
  <c r="AZ209" i="1" s="1"/>
  <c r="AY207" i="1"/>
  <c r="BB207" i="1" s="1"/>
  <c r="AX207" i="1"/>
  <c r="BA207" i="1" s="1"/>
  <c r="AW207" i="1"/>
  <c r="AZ207" i="1" s="1"/>
  <c r="AY205" i="1"/>
  <c r="BB205" i="1" s="1"/>
  <c r="AX205" i="1"/>
  <c r="BA205" i="1" s="1"/>
  <c r="AW205" i="1"/>
  <c r="AZ205" i="1" s="1"/>
  <c r="AY203" i="1"/>
  <c r="BB203" i="1" s="1"/>
  <c r="AX203" i="1"/>
  <c r="BA203" i="1" s="1"/>
  <c r="AW203" i="1"/>
  <c r="AZ203" i="1" s="1"/>
  <c r="AY201" i="1"/>
  <c r="BB201" i="1" s="1"/>
  <c r="AX201" i="1"/>
  <c r="BA201" i="1" s="1"/>
  <c r="AW201" i="1"/>
  <c r="AZ201" i="1" s="1"/>
  <c r="AY199" i="1"/>
  <c r="BB199" i="1" s="1"/>
  <c r="AX199" i="1"/>
  <c r="BA199" i="1" s="1"/>
  <c r="AW199" i="1"/>
  <c r="AZ199" i="1" s="1"/>
  <c r="AW197" i="1"/>
  <c r="AZ197" i="1" s="1"/>
  <c r="AX197" i="1"/>
  <c r="BA197" i="1" s="1"/>
  <c r="AY197" i="1"/>
  <c r="BB197" i="1" s="1"/>
  <c r="AY176" i="1"/>
  <c r="AY153" i="1"/>
  <c r="AY147" i="1"/>
  <c r="AY144" i="1"/>
  <c r="AY140" i="1"/>
  <c r="AY127" i="1"/>
  <c r="AY115" i="1"/>
  <c r="AY106" i="1"/>
  <c r="AY100" i="1"/>
  <c r="AY96" i="1"/>
  <c r="AY78" i="1"/>
  <c r="AY92" i="1"/>
  <c r="AY86" i="1"/>
  <c r="AY82" i="1"/>
  <c r="AY74" i="1"/>
  <c r="AY69" i="1"/>
  <c r="AW60" i="1"/>
  <c r="AY60" i="1" s="1"/>
  <c r="AW64" i="1"/>
  <c r="AY66" i="1" s="1"/>
  <c r="AW58" i="1"/>
  <c r="AY58" i="1" s="1"/>
  <c r="AY52" i="1"/>
  <c r="AW43" i="1"/>
  <c r="AY22" i="1"/>
  <c r="AY10" i="1"/>
  <c r="AY184" i="2" l="1"/>
  <c r="AY95" i="2"/>
  <c r="AY81" i="2"/>
  <c r="AY48" i="2"/>
  <c r="AY244" i="1"/>
  <c r="AY218" i="1"/>
  <c r="AY51" i="2"/>
  <c r="AW61" i="2"/>
  <c r="AY61" i="2" s="1"/>
  <c r="AW57" i="2"/>
  <c r="AY57" i="2" s="1"/>
</calcChain>
</file>

<file path=xl/sharedStrings.xml><?xml version="1.0" encoding="utf-8"?>
<sst xmlns="http://schemas.openxmlformats.org/spreadsheetml/2006/main" count="1054" uniqueCount="577">
  <si>
    <t>年</t>
    <rPh sb="0" eb="1">
      <t>ネン</t>
    </rPh>
    <phoneticPr fontId="2"/>
  </si>
  <si>
    <t>月</t>
    <rPh sb="0" eb="1">
      <t>ガツ</t>
    </rPh>
    <phoneticPr fontId="2"/>
  </si>
  <si>
    <t>円</t>
    <rPh sb="0" eb="1">
      <t>エン</t>
    </rPh>
    <phoneticPr fontId="2"/>
  </si>
  <si>
    <t>日</t>
    <rPh sb="0" eb="1">
      <t>ニチ</t>
    </rPh>
    <phoneticPr fontId="2"/>
  </si>
  <si>
    <t>月</t>
    <rPh sb="0" eb="1">
      <t>ゲツ</t>
    </rPh>
    <phoneticPr fontId="2"/>
  </si>
  <si>
    <t>【入力データ記入票】</t>
    <phoneticPr fontId="2"/>
  </si>
  <si>
    <t>〔 記入日</t>
    <phoneticPr fontId="2"/>
  </si>
  <si>
    <t>日 〕</t>
    <rPh sb="0" eb="1">
      <t>ニチ</t>
    </rPh>
    <phoneticPr fontId="2"/>
  </si>
  <si>
    <t>（注）右欄の記載事項にご注意のうえ、必要事項をご記入ください。</t>
    <phoneticPr fontId="2"/>
  </si>
  <si>
    <t>A．管理組合の概要</t>
    <phoneticPr fontId="2"/>
  </si>
  <si>
    <t>１</t>
    <phoneticPr fontId="2"/>
  </si>
  <si>
    <t>管理組合名</t>
    <rPh sb="0" eb="4">
      <t>カンリクミアイ</t>
    </rPh>
    <rPh sb="4" eb="5">
      <t>メイ</t>
    </rPh>
    <phoneticPr fontId="2"/>
  </si>
  <si>
    <t>フリガナ</t>
    <phoneticPr fontId="2"/>
  </si>
  <si>
    <t>２</t>
    <phoneticPr fontId="2"/>
  </si>
  <si>
    <t>所在地</t>
    <rPh sb="0" eb="3">
      <t>ショザイチ</t>
    </rPh>
    <phoneticPr fontId="2"/>
  </si>
  <si>
    <t>〒</t>
    <phoneticPr fontId="2"/>
  </si>
  <si>
    <t>－</t>
    <phoneticPr fontId="2"/>
  </si>
  <si>
    <t>３</t>
    <phoneticPr fontId="2"/>
  </si>
  <si>
    <t>理事長</t>
    <rPh sb="0" eb="3">
      <t>リジチョウ</t>
    </rPh>
    <phoneticPr fontId="2"/>
  </si>
  <si>
    <t>氏名</t>
    <rPh sb="0" eb="2">
      <t>シメイ</t>
    </rPh>
    <phoneticPr fontId="2"/>
  </si>
  <si>
    <t>電話</t>
    <rPh sb="0" eb="2">
      <t>デンワ</t>
    </rPh>
    <phoneticPr fontId="2"/>
  </si>
  <si>
    <t>号棟</t>
    <rPh sb="0" eb="2">
      <t>ゴウトウ</t>
    </rPh>
    <phoneticPr fontId="2"/>
  </si>
  <si>
    <t>号室</t>
    <rPh sb="0" eb="2">
      <t>ゴウシツ</t>
    </rPh>
    <phoneticPr fontId="2"/>
  </si>
  <si>
    <t>４</t>
    <phoneticPr fontId="2"/>
  </si>
  <si>
    <t>申込者（記入者）</t>
    <rPh sb="0" eb="3">
      <t>モウシコミシャ</t>
    </rPh>
    <rPh sb="4" eb="6">
      <t>キニュウ</t>
    </rPh>
    <rPh sb="6" eb="7">
      <t>シャ</t>
    </rPh>
    <phoneticPr fontId="2"/>
  </si>
  <si>
    <t>・管理組合</t>
    <rPh sb="1" eb="5">
      <t>カンリク</t>
    </rPh>
    <phoneticPr fontId="2"/>
  </si>
  <si>
    <t>・申込代行者（記入代行者）等</t>
    <rPh sb="1" eb="3">
      <t>モウシコ</t>
    </rPh>
    <rPh sb="3" eb="5">
      <t>ダイコウ</t>
    </rPh>
    <rPh sb="5" eb="6">
      <t>シャ</t>
    </rPh>
    <rPh sb="7" eb="9">
      <t>キニュウ</t>
    </rPh>
    <rPh sb="9" eb="11">
      <t>ダイコウ</t>
    </rPh>
    <rPh sb="11" eb="12">
      <t>シャ</t>
    </rPh>
    <rPh sb="13" eb="14">
      <t>トウ</t>
    </rPh>
    <phoneticPr fontId="2"/>
  </si>
  <si>
    <t>1)管理会社　　　2)建築士事務所　　　3)マンション管理士</t>
    <phoneticPr fontId="2"/>
  </si>
  <si>
    <t>会社名</t>
    <rPh sb="0" eb="2">
      <t>カイシャ</t>
    </rPh>
    <rPh sb="2" eb="3">
      <t>メイ</t>
    </rPh>
    <phoneticPr fontId="2"/>
  </si>
  <si>
    <t>住所</t>
    <rPh sb="0" eb="2">
      <t>ジュウショ</t>
    </rPh>
    <phoneticPr fontId="2"/>
  </si>
  <si>
    <t xml:space="preserve">  担当者</t>
    <rPh sb="2" eb="5">
      <t>タントウシャ</t>
    </rPh>
    <phoneticPr fontId="2"/>
  </si>
  <si>
    <t>FAX</t>
    <phoneticPr fontId="2"/>
  </si>
  <si>
    <t>★ 新築マンションの場合で、未定の場合は、空欄としてください。</t>
    <phoneticPr fontId="2"/>
  </si>
  <si>
    <t>５</t>
    <phoneticPr fontId="2"/>
  </si>
  <si>
    <t>成果物・請求書の送付先等</t>
    <phoneticPr fontId="2"/>
  </si>
  <si>
    <t>(1) 成果物･請求書の送付先</t>
    <phoneticPr fontId="2"/>
  </si>
  <si>
    <t>(2) 請求書の宛名</t>
    <phoneticPr fontId="2"/>
  </si>
  <si>
    <t>１）管理組合　　２）申込代行者等（前頁の４）</t>
    <phoneticPr fontId="2"/>
  </si>
  <si>
    <t>B．会計の状況</t>
    <rPh sb="2" eb="4">
      <t>カイケイ</t>
    </rPh>
    <rPh sb="5" eb="7">
      <t>ジョウキョウ</t>
    </rPh>
    <phoneticPr fontId="2"/>
  </si>
  <si>
    <t>２．現在の修繕積立金　戸当たり平均額（月額）</t>
    <phoneticPr fontId="2"/>
  </si>
  <si>
    <t>３．修繕積立金の残高（前期会計年度末残高）</t>
    <phoneticPr fontId="2"/>
  </si>
  <si>
    <t>８．借入金の返済残期間（前期会計年度末から）</t>
    <phoneticPr fontId="2"/>
  </si>
  <si>
    <t>ヵ月</t>
    <rPh sb="1" eb="2">
      <t>ゲツ</t>
    </rPh>
    <phoneticPr fontId="2"/>
  </si>
  <si>
    <t>★ 修繕積立金（管理費は除く。）の全戸分（非住宅分を含む。）の徴収総額</t>
    <phoneticPr fontId="2"/>
  </si>
  <si>
    <t>Ｃ．建物・設備の概要</t>
    <rPh sb="2" eb="4">
      <t>タテモノ</t>
    </rPh>
    <rPh sb="5" eb="7">
      <t>セツビ</t>
    </rPh>
    <rPh sb="8" eb="10">
      <t>ガイヨウ</t>
    </rPh>
    <phoneticPr fontId="2"/>
  </si>
  <si>
    <t>１．　建物完成年月日</t>
    <rPh sb="3" eb="5">
      <t>タテモノ</t>
    </rPh>
    <rPh sb="5" eb="7">
      <t>カンセイ</t>
    </rPh>
    <rPh sb="7" eb="10">
      <t>ネンガッピ</t>
    </rPh>
    <phoneticPr fontId="2"/>
  </si>
  <si>
    <t>（西暦）</t>
    <rPh sb="1" eb="3">
      <t>セイレキ</t>
    </rPh>
    <phoneticPr fontId="2"/>
  </si>
  <si>
    <t>1)新築　　　2)既存</t>
    <phoneticPr fontId="2"/>
  </si>
  <si>
    <t>２．マンションの構造</t>
    <phoneticPr fontId="2"/>
  </si>
  <si>
    <t>1)ＲＣ造　　2)ＳＲＣ造　　3)鉄骨造・その他</t>
    <phoneticPr fontId="2"/>
  </si>
  <si>
    <t>３．マンションの規模</t>
    <phoneticPr fontId="2"/>
  </si>
  <si>
    <t>階数　地上</t>
    <phoneticPr fontId="2"/>
  </si>
  <si>
    <t>階</t>
    <rPh sb="0" eb="1">
      <t>カイ</t>
    </rPh>
    <phoneticPr fontId="2"/>
  </si>
  <si>
    <t>階、地下</t>
    <rPh sb="0" eb="1">
      <t>カイ</t>
    </rPh>
    <rPh sb="2" eb="4">
      <t>チカ</t>
    </rPh>
    <phoneticPr fontId="2"/>
  </si>
  <si>
    <t>戸数（非住宅の区画を含む。）　</t>
    <phoneticPr fontId="2"/>
  </si>
  <si>
    <t>戸</t>
    <rPh sb="0" eb="1">
      <t>コ</t>
    </rPh>
    <phoneticPr fontId="2"/>
  </si>
  <si>
    <t>４．団地型の場合：団地全体の規模（参考）</t>
    <phoneticPr fontId="2"/>
  </si>
  <si>
    <t>棟数</t>
    <phoneticPr fontId="2"/>
  </si>
  <si>
    <t>棟、戸数　全</t>
    <rPh sb="0" eb="1">
      <t>トウ</t>
    </rPh>
    <rPh sb="2" eb="4">
      <t>コスウ</t>
    </rPh>
    <rPh sb="5" eb="6">
      <t>ゼン</t>
    </rPh>
    <phoneticPr fontId="2"/>
  </si>
  <si>
    <t>５．棟型式</t>
    <phoneticPr fontId="2"/>
  </si>
  <si>
    <t>６．｢敷地面積｣　</t>
    <phoneticPr fontId="2"/>
  </si>
  <si>
    <t>㎡</t>
    <phoneticPr fontId="2"/>
  </si>
  <si>
    <t>７．｢建築面積｣</t>
    <phoneticPr fontId="2"/>
  </si>
  <si>
    <t>★ 建物の設計図書や販売時のパンフレット等で確認してください。</t>
    <phoneticPr fontId="2"/>
  </si>
  <si>
    <t>８．建物の形状</t>
    <phoneticPr fontId="2"/>
  </si>
  <si>
    <t>1)｢雁行｣している</t>
    <phoneticPr fontId="2"/>
  </si>
  <si>
    <t>2)｢セットバック｣している</t>
    <phoneticPr fontId="2"/>
  </si>
  <si>
    <t>3)｢雁行しセットバック｣している</t>
    <phoneticPr fontId="2"/>
  </si>
  <si>
    <t>4)｢箱形（長方形）｣である</t>
    <phoneticPr fontId="2"/>
  </si>
  <si>
    <t>「雁行｣の割合</t>
    <phoneticPr fontId="2"/>
  </si>
  <si>
    <t>％</t>
    <phoneticPr fontId="2"/>
  </si>
  <si>
    <t>（｢雁行｣していない場合は｢０％｣）</t>
    <phoneticPr fontId="2"/>
  </si>
  <si>
    <t xml:space="preserve">★ ｢雁行｣の例と雁行割合算定の例　
    ６戸の内１戸がずれている　1/6＝１７%　　　　全戸がずれている　6/6＝100%
</t>
    <phoneticPr fontId="2"/>
  </si>
  <si>
    <t>９．廊下方式の選択</t>
    <phoneticPr fontId="2"/>
  </si>
  <si>
    <t>1)開放廊下方式</t>
    <phoneticPr fontId="2"/>
  </si>
  <si>
    <t>2)中廊下方式</t>
    <phoneticPr fontId="2"/>
  </si>
  <si>
    <t>3)階段室方式</t>
    <phoneticPr fontId="2"/>
  </si>
  <si>
    <t>4)その他（混在方式など）</t>
    <phoneticPr fontId="2"/>
  </si>
  <si>
    <t>＊住戸タイプ別の修繕積立金基金の額は、新築マンションの場合に記入して下さい。</t>
    <phoneticPr fontId="2"/>
  </si>
  <si>
    <t>ﾀｲﾌﾟ</t>
    <phoneticPr fontId="2"/>
  </si>
  <si>
    <t xml:space="preserve">戸数
(戸)
</t>
    <phoneticPr fontId="2"/>
  </si>
  <si>
    <t xml:space="preserve">専有
部分
</t>
    <phoneticPr fontId="2"/>
  </si>
  <si>
    <t xml:space="preserve">ﾊﾞﾙｺ
ﾆｰ
</t>
    <phoneticPr fontId="2"/>
  </si>
  <si>
    <t>面積　㎡</t>
    <phoneticPr fontId="2"/>
  </si>
  <si>
    <t>修繕
積立
基金</t>
    <phoneticPr fontId="2"/>
  </si>
  <si>
    <t>戸数合計</t>
    <rPh sb="0" eb="2">
      <t>コスウ</t>
    </rPh>
    <rPh sb="2" eb="4">
      <t>ゴウケイ</t>
    </rPh>
    <phoneticPr fontId="2"/>
  </si>
  <si>
    <t>専有面積合計</t>
    <rPh sb="0" eb="4">
      <t>センユウメンセキ</t>
    </rPh>
    <rPh sb="4" eb="6">
      <t>ゴウケイ</t>
    </rPh>
    <phoneticPr fontId="2"/>
  </si>
  <si>
    <t>ﾊﾞﾙｺﾆｰ面積合計</t>
    <phoneticPr fontId="2"/>
  </si>
  <si>
    <t>平均面積</t>
    <phoneticPr fontId="2"/>
  </si>
  <si>
    <t>（Ａ）</t>
    <phoneticPr fontId="2"/>
  </si>
  <si>
    <t>（Ｂ）</t>
    <phoneticPr fontId="2"/>
  </si>
  <si>
    <t>（Ｃ）</t>
    <phoneticPr fontId="2"/>
  </si>
  <si>
    <t>非住宅</t>
    <rPh sb="0" eb="3">
      <t>ヒジュウタク</t>
    </rPh>
    <phoneticPr fontId="2"/>
  </si>
  <si>
    <t>計</t>
    <rPh sb="0" eb="1">
      <t>ケイ</t>
    </rPh>
    <phoneticPr fontId="2"/>
  </si>
  <si>
    <t>住　宅</t>
    <rPh sb="0" eb="1">
      <t>ジュウ</t>
    </rPh>
    <rPh sb="2" eb="3">
      <t>タク</t>
    </rPh>
    <phoneticPr fontId="2"/>
  </si>
  <si>
    <t>戸</t>
    <phoneticPr fontId="2"/>
  </si>
  <si>
    <t>㎡</t>
    <phoneticPr fontId="2"/>
  </si>
  <si>
    <t>（戸・区画）</t>
    <phoneticPr fontId="2"/>
  </si>
  <si>
    <t>区画</t>
    <rPh sb="0" eb="2">
      <t>クカク</t>
    </rPh>
    <phoneticPr fontId="2"/>
  </si>
  <si>
    <t>－</t>
  </si>
  <si>
    <t>★ バルコニーには、ルーフバルコニー部分を除きます。</t>
    <phoneticPr fontId="2"/>
  </si>
  <si>
    <t>11．駐車場設備（マンション全体）</t>
    <phoneticPr fontId="2"/>
  </si>
  <si>
    <t>台</t>
    <rPh sb="0" eb="1">
      <t>ダイ</t>
    </rPh>
    <phoneticPr fontId="2"/>
  </si>
  <si>
    <t>【新築マンションの場合に記入】</t>
    <phoneticPr fontId="2"/>
  </si>
  <si>
    <t>12.修繕積立基金</t>
    <phoneticPr fontId="2"/>
  </si>
  <si>
    <t>（1）修繕積立基金の総額</t>
    <phoneticPr fontId="2"/>
  </si>
  <si>
    <t>（2）修繕積立基金の割戻期間</t>
    <phoneticPr fontId="2"/>
  </si>
  <si>
    <t>(B)+(C)
/(A)</t>
    <phoneticPr fontId="2"/>
  </si>
  <si>
    <t>Ｄ．建物・設備等の現状と修繕履歴</t>
    <phoneticPr fontId="2"/>
  </si>
  <si>
    <t>マンションの共用部分等である建物や設備等の部位ごとの現状（仕様）と修繕の履歴をご記入ください。</t>
    <phoneticPr fontId="2"/>
  </si>
  <si>
    <t>② 修繕の履歴は、項目ごとに、修繕工事の実施状況を記入して下さい。なお、新築マンションの場合は不要です。</t>
    <phoneticPr fontId="2"/>
  </si>
  <si>
    <t>〔注意事項〕</t>
    <phoneticPr fontId="2"/>
  </si>
  <si>
    <t>① 建物や設備等の現状（仕様）は、右欄の記載事項にご注意のうえ、設計図書、分譲時のパンフレットなどで確認し、部位ごとの仕様に該当</t>
    <phoneticPr fontId="2"/>
  </si>
  <si>
    <t>する番号を選択してください。</t>
    <phoneticPr fontId="2"/>
  </si>
  <si>
    <t>合は、記入日の年を記入してください。</t>
    <phoneticPr fontId="2"/>
  </si>
  <si>
    <t>②記入年において修繕工事を実施し、前期会計年度末までに修繕工事費用を支払っている場合は、その修繕工事費をＢの「修繕積立金の残高」</t>
    <phoneticPr fontId="2"/>
  </si>
  <si>
    <t>に加えてください。記載年の前年かつ前期会計年度末以降において修繕工事を実施し、記入日までに修繕工事費用を支払っている場合は、</t>
    <phoneticPr fontId="2"/>
  </si>
  <si>
    <t>修繕工事費用をＢの「修繕積立金の残高」から差し引いてください。</t>
    <phoneticPr fontId="2"/>
  </si>
  <si>
    <t>③修繕工事には、経常的な修繕（ガラスの破損など）、点検・調整、排水管の清掃等は含みません。</t>
    <phoneticPr fontId="2"/>
  </si>
  <si>
    <t>①共通仮設</t>
    <phoneticPr fontId="2"/>
  </si>
  <si>
    <t>②直接仮設</t>
  </si>
  <si>
    <t>２．屋根防水</t>
    <phoneticPr fontId="2"/>
  </si>
  <si>
    <t>★ 共通仮設費とは、仮設事務所、資材置き場等に係る経費をいいます。</t>
    <phoneticPr fontId="2"/>
  </si>
  <si>
    <t>★ 直接仮設費とは、枠組足場、養生シート等に係る経費をいいます。</t>
    <phoneticPr fontId="2"/>
  </si>
  <si>
    <t>★ 屋上は、屋上、塔屋、ルーフバルコニーをいいます。</t>
    <phoneticPr fontId="2"/>
  </si>
  <si>
    <t>③「傾斜屋根」</t>
    <phoneticPr fontId="2"/>
  </si>
  <si>
    <t xml:space="preserve">★ 金属板葺き等とは、鋼板葺き、銅葺き、瓦棒葺き等をいいます。
</t>
    <phoneticPr fontId="2"/>
  </si>
  <si>
    <t>屋根全体のうち屋上防水の割合</t>
    <phoneticPr fontId="2"/>
  </si>
  <si>
    <t>％　程度</t>
    <rPh sb="2" eb="4">
      <t>テイド</t>
    </rPh>
    <phoneticPr fontId="2"/>
  </si>
  <si>
    <t>1)単棟型　2)団地（多棟）型　3)タウンハウス型</t>
    <phoneticPr fontId="2"/>
  </si>
  <si>
    <t xml:space="preserve"> シングル葺き等の撤去・葺替え</t>
    <phoneticPr fontId="2"/>
  </si>
  <si>
    <t xml:space="preserve"> 金属板葺き等の撤去・葺替え</t>
    <phoneticPr fontId="2"/>
  </si>
  <si>
    <t>３．床防水</t>
    <phoneticPr fontId="2"/>
  </si>
  <si>
    <t>①「バルコニー床防水」</t>
    <phoneticPr fontId="2"/>
  </si>
  <si>
    <t>「バルコニー床防水」の面積</t>
    <phoneticPr fontId="2"/>
  </si>
  <si>
    <t>「バルコニー床防水」の修繕</t>
    <phoneticPr fontId="2"/>
  </si>
  <si>
    <t>②「開放廊下・階段等床防水」</t>
    <phoneticPr fontId="2"/>
  </si>
  <si>
    <t>「開放廊下・階段等床防水」の面積</t>
    <phoneticPr fontId="2"/>
  </si>
  <si>
    <t>「開放廊下・階段等床防水」の修繕</t>
    <phoneticPr fontId="2"/>
  </si>
  <si>
    <t>４．外壁塗装等</t>
    <phoneticPr fontId="2"/>
  </si>
  <si>
    <t>②-1[開放廊下・階段の手すり]の仕様</t>
    <phoneticPr fontId="2"/>
  </si>
  <si>
    <t>1)鋼製</t>
    <phoneticPr fontId="2"/>
  </si>
  <si>
    <t>2)アルミ製又はステンレス製</t>
    <phoneticPr fontId="2"/>
  </si>
  <si>
    <t>3)コンクリート製（手すり壁）</t>
    <phoneticPr fontId="2"/>
  </si>
  <si>
    <t>4)コンクリート製と鋼製が混在</t>
    <phoneticPr fontId="2"/>
  </si>
  <si>
    <t>5)コンクリート製とアルミ製又はステンレス製が混在</t>
    <phoneticPr fontId="2"/>
  </si>
  <si>
    <t>★ バルコニー床防水とは、ウレタン塗膜防水等をいいます。</t>
    <phoneticPr fontId="2"/>
  </si>
  <si>
    <t>★ バルコニーには、ルーフバルコニーを含みません。</t>
    <phoneticPr fontId="2"/>
  </si>
  <si>
    <t xml:space="preserve">    膜防水等をいいます。</t>
    <phoneticPr fontId="2"/>
  </si>
  <si>
    <t>★ 開放廊下・階段等床防水とは、床の塩ビシート張り、側溝・幅木のウレタン塗</t>
    <phoneticPr fontId="2"/>
  </si>
  <si>
    <t>★ 建物の設計図書、又は実測により、おおよその面積を記入してください。</t>
    <phoneticPr fontId="2"/>
  </si>
  <si>
    <t>★ 開放（外部）廊下・階段（屋外鉄骨階段を除く。）の手すりについて、その材料</t>
    <phoneticPr fontId="2"/>
  </si>
  <si>
    <t xml:space="preserve">    を選択します。</t>
    <phoneticPr fontId="2"/>
  </si>
  <si>
    <t>②-2[バルコニーの手すり]の仕様</t>
    <phoneticPr fontId="2"/>
  </si>
  <si>
    <t>6)バルコニーがない（手すりがない）</t>
    <phoneticPr fontId="2"/>
  </si>
  <si>
    <t>③「軒天塗装」</t>
    <phoneticPr fontId="2"/>
  </si>
  <si>
    <t>③-1　［開放廊下］の天井の有無</t>
    <phoneticPr fontId="2"/>
  </si>
  <si>
    <t>1)あり　　　2)なし　　3)混在、その他</t>
    <phoneticPr fontId="2"/>
  </si>
  <si>
    <t>外壁全体（面積）のうちタイル張り（面積）の割合</t>
    <phoneticPr fontId="2"/>
  </si>
  <si>
    <t>％ 程度</t>
    <rPh sb="2" eb="4">
      <t>テイド</t>
    </rPh>
    <phoneticPr fontId="2"/>
  </si>
  <si>
    <t>★ バルコニーの手すりについて、その材料を選択します。</t>
    <phoneticPr fontId="2"/>
  </si>
  <si>
    <t>★ 手すりにガラスやパネルがはめてある場合は、手スリの枠部分の材料で判断して</t>
    <phoneticPr fontId="2"/>
  </si>
  <si>
    <t xml:space="preserve">    ください。</t>
    <phoneticPr fontId="2"/>
  </si>
  <si>
    <t>★ 軒天とは、開放廊下やバルコニーの軒天（上げ裏）をいいます。</t>
    <phoneticPr fontId="2"/>
  </si>
  <si>
    <t>★ 「タイル張」とは、磁器タイル張、石張等をいいます。</t>
    <phoneticPr fontId="2"/>
  </si>
  <si>
    <t>★ タイル張がない場合は「０％」とします。</t>
    <phoneticPr fontId="2"/>
  </si>
  <si>
    <t>５．鉄部塗装等</t>
    <phoneticPr fontId="2"/>
  </si>
  <si>
    <t>①「鉄部塗装（雨掛かり部分）」</t>
    <phoneticPr fontId="2"/>
  </si>
  <si>
    <t>・高さ</t>
    <phoneticPr fontId="2"/>
  </si>
  <si>
    <t>m</t>
    <phoneticPr fontId="2"/>
  </si>
  <si>
    <t>で</t>
    <phoneticPr fontId="2"/>
  </si>
  <si>
    <t>＊高さ１ｍに換算した　総延長</t>
    <phoneticPr fontId="2"/>
  </si>
  <si>
    <t>長さ</t>
    <phoneticPr fontId="2"/>
  </si>
  <si>
    <t>1)鋼製ドア（塗装）</t>
    <phoneticPr fontId="2"/>
  </si>
  <si>
    <t>2)鋼製ドア（塩ビシート貼り等（塗装不要））</t>
    <phoneticPr fontId="2"/>
  </si>
  <si>
    <t>★ 「開放廊下・階段、バルコニー以外の鋼製手すり等」とは、ルーフバルコニーや</t>
    <phoneticPr fontId="2"/>
  </si>
  <si>
    <t xml:space="preserve">    屋上に設置されたフェンス等を指します。</t>
    <phoneticPr fontId="2"/>
  </si>
  <si>
    <t>★ ルーフバルコニーや屋上のフェンス等の高さと長さを記入します。</t>
    <phoneticPr fontId="2"/>
  </si>
  <si>
    <t xml:space="preserve">    異なるものが、３ヶ所以上ある場合は空欄に追加してご記入ください。</t>
    <phoneticPr fontId="2"/>
  </si>
  <si>
    <t>★ 高さ１ｍ換算の総延長は、「高さ×長さ」の総計を、１ｍで除した数値とします。</t>
    <phoneticPr fontId="2"/>
  </si>
  <si>
    <t xml:space="preserve">    （例）高さ２ｍ、長さ１０ｍの場合　→　高さ１ｍ換算の総延長は　２０ｍ</t>
    <phoneticPr fontId="2"/>
  </si>
  <si>
    <t>★ 屋外鉄骨階段の１階分を１階層として、階層数（複数の場合は、各屋外鉄骨階段</t>
    <phoneticPr fontId="2"/>
  </si>
  <si>
    <t xml:space="preserve">    の階層の総数）を求めてください。屋上までない屋外鉄骨階段は、「階数－１」が</t>
    <phoneticPr fontId="2"/>
  </si>
  <si>
    <t xml:space="preserve">    階層数となります。</t>
    <phoneticPr fontId="2"/>
  </si>
  <si>
    <t xml:space="preserve">    （例）５階までの屋外鉄骨階段（４階層）が1つ、４階までの屋外鉄骨階段（３階</t>
    <phoneticPr fontId="2"/>
  </si>
  <si>
    <t xml:space="preserve">          層）が１つの場合　→　総階層数は７</t>
    <phoneticPr fontId="2"/>
  </si>
  <si>
    <t>★ 鉄部（非雨掛かり部分）とは、直接雨にさらされない、各住戸の鋼製玄関ドア、</t>
    <phoneticPr fontId="2"/>
  </si>
  <si>
    <t xml:space="preserve">    メーターボックス扉等をいいます。</t>
    <phoneticPr fontId="2"/>
  </si>
  <si>
    <t>層</t>
    <rPh sb="0" eb="1">
      <t>ソウ</t>
    </rPh>
    <phoneticPr fontId="2"/>
  </si>
  <si>
    <t>③「非鉄部塗装」</t>
    <phoneticPr fontId="2"/>
  </si>
  <si>
    <t>「非鉄部」の清掃・塗替</t>
    <phoneticPr fontId="2"/>
  </si>
  <si>
    <t>★ 非鉄部とは、アルミサッシ、バルコニー隔て板のパネル等をいいます。</t>
    <phoneticPr fontId="2"/>
  </si>
  <si>
    <t>６．建具・金物等</t>
    <phoneticPr fontId="2"/>
  </si>
  <si>
    <t>①「建具関係」</t>
    <phoneticPr fontId="2"/>
  </si>
  <si>
    <t>「建具関係」の取替</t>
    <phoneticPr fontId="2"/>
  </si>
  <si>
    <t>②「手すり」</t>
    <phoneticPr fontId="2"/>
  </si>
  <si>
    <t>「手すり」の取替</t>
    <phoneticPr fontId="2"/>
  </si>
  <si>
    <t>③「屋外鉄骨階段」</t>
    <phoneticPr fontId="2"/>
  </si>
  <si>
    <t>「屋外鉄骨階段」の取替</t>
    <phoneticPr fontId="2"/>
  </si>
  <si>
    <t>★ 建具関係とは、各住戸の玄関ドア、窓アルミサッシ等をいいます。</t>
    <phoneticPr fontId="2"/>
  </si>
  <si>
    <t>★ カバー工法とは、既存の建具の枠の上に新たな建具を設ける工法をいいます。</t>
    <phoneticPr fontId="2"/>
  </si>
  <si>
    <t>★ 手すりとは、開放廊下・階段、バルコニー等の鋼製、アルミ製等の手すりをいい</t>
    <phoneticPr fontId="2"/>
  </si>
  <si>
    <t xml:space="preserve">    ます。</t>
    <phoneticPr fontId="2"/>
  </si>
  <si>
    <t xml:space="preserve">    （コンクリート製は除きます。）</t>
    <phoneticPr fontId="2"/>
  </si>
  <si>
    <t>★ 屋外鉄骨階段がある場合に記入してください。</t>
    <phoneticPr fontId="2"/>
  </si>
  <si>
    <t>④金物類（集合郵便受等）」</t>
    <phoneticPr fontId="2"/>
  </si>
  <si>
    <t>「金物類（集合郵便受等）」の取替</t>
    <phoneticPr fontId="2"/>
  </si>
  <si>
    <t>⑤「金物類（メーターボックス扉等）」</t>
    <phoneticPr fontId="2"/>
  </si>
  <si>
    <t>「金物類（メーターボックス扉等）」の取替</t>
    <phoneticPr fontId="2"/>
  </si>
  <si>
    <t>★ 金物類（メーターボックス扉等）とは、メーターボックスの扉、パイプスペースの扉</t>
    <phoneticPr fontId="2"/>
  </si>
  <si>
    <t xml:space="preserve">    等をいいます。</t>
    <phoneticPr fontId="2"/>
  </si>
  <si>
    <t>★ 金物類（集合郵便受等）とは、集合郵便受、掲示板、宅配ロッカー、避難ハッチ、タ</t>
    <phoneticPr fontId="2"/>
  </si>
  <si>
    <t xml:space="preserve">    ラップ、隔て板、物干金物等をいいます。</t>
    <phoneticPr fontId="2"/>
  </si>
  <si>
    <t>７．共用内部</t>
    <phoneticPr fontId="2"/>
  </si>
  <si>
    <t>８．給水設備</t>
    <phoneticPr fontId="2"/>
  </si>
  <si>
    <t>①「給水管」</t>
    <phoneticPr fontId="2"/>
  </si>
  <si>
    <t>「給水管」の取替</t>
    <phoneticPr fontId="2"/>
  </si>
  <si>
    <t>★ 給水管とは、共用部分の給水管（専有部分を除きます。）をいいます。</t>
    <phoneticPr fontId="2"/>
  </si>
  <si>
    <t>★ 管理員室を兼用している集会室は、「2）ない」を選択してください。</t>
    <phoneticPr fontId="2"/>
  </si>
  <si>
    <t>②「貯水槽」</t>
    <phoneticPr fontId="2"/>
  </si>
  <si>
    <t>「受水槽」の取替</t>
    <phoneticPr fontId="2"/>
  </si>
  <si>
    <t xml:space="preserve"> ②-1受水槽</t>
    <phoneticPr fontId="2"/>
  </si>
  <si>
    <t>「高置（高架）水槽」の取替</t>
    <phoneticPr fontId="2"/>
  </si>
  <si>
    <t xml:space="preserve"> ②-2高置（高架）水槽</t>
    <phoneticPr fontId="2"/>
  </si>
  <si>
    <t>③「給水ポンプ」</t>
    <phoneticPr fontId="2"/>
  </si>
  <si>
    <t>「給水ポンプ」の種別</t>
    <phoneticPr fontId="2"/>
  </si>
  <si>
    <t>1)揚水ポンプ（受水槽から高置水槽に水を送る。）</t>
    <phoneticPr fontId="2"/>
  </si>
  <si>
    <t>2)加圧ポンプ（受水槽から直接水を圧送する。）</t>
    <phoneticPr fontId="2"/>
  </si>
  <si>
    <t>3)増圧ポンプ（水道本管から直接水を圧送する。）</t>
    <phoneticPr fontId="2"/>
  </si>
  <si>
    <t>4)給水ポンプはない（水道本管から直接給水する。）</t>
    <phoneticPr fontId="2"/>
  </si>
  <si>
    <t>「給水ポンプ」の取替</t>
    <phoneticPr fontId="2"/>
  </si>
  <si>
    <t>９．排水設備</t>
    <phoneticPr fontId="2"/>
  </si>
  <si>
    <t>①「排水管」（建物の形態）</t>
    <phoneticPr fontId="2"/>
  </si>
  <si>
    <t xml:space="preserve"> ①-1［住戸玄関ドア］の取替（カバー工法を含む）</t>
    <phoneticPr fontId="2"/>
  </si>
  <si>
    <t xml:space="preserve"> ①-2［住戸窓アルミサッシ］の取替（カバー工法を含む）</t>
    <phoneticPr fontId="2"/>
  </si>
  <si>
    <t xml:space="preserve"> ③-1［シングル葺き等］の有無</t>
    <phoneticPr fontId="2"/>
  </si>
  <si>
    <t xml:space="preserve"> ③-2［金属板葺き等］の有無</t>
    <phoneticPr fontId="2"/>
  </si>
  <si>
    <t>1)１階からすべて住宅専用</t>
    <phoneticPr fontId="2"/>
  </si>
  <si>
    <t>2)１階が店舗や事務所等（複合用途）</t>
    <phoneticPr fontId="2"/>
  </si>
  <si>
    <t>3)１階部分がピロティ形式（駐車場等）</t>
    <phoneticPr fontId="2"/>
  </si>
  <si>
    <t>「排水管」の取替</t>
    <phoneticPr fontId="2"/>
  </si>
  <si>
    <t>10．ガス設備</t>
    <phoneticPr fontId="2"/>
  </si>
  <si>
    <t>①「ガス管」の有無</t>
    <phoneticPr fontId="2"/>
  </si>
  <si>
    <t>屋外埋設部ガス管の種別</t>
    <phoneticPr fontId="2"/>
  </si>
  <si>
    <t>1)亜鉛メッキ鋼管等の鋼管類</t>
    <phoneticPr fontId="2"/>
  </si>
  <si>
    <t>2)ポリエチレン管、被覆管等の樹脂系管</t>
    <phoneticPr fontId="2"/>
  </si>
  <si>
    <t>3)ガス管はない（オール電化・プロパンガス等）</t>
    <phoneticPr fontId="2"/>
  </si>
  <si>
    <t>★ 排水管とは、共用部分の排水管（専有部分を除きます。）をいいます。</t>
    <phoneticPr fontId="2"/>
  </si>
  <si>
    <t xml:space="preserve">    してください。</t>
    <phoneticPr fontId="2"/>
  </si>
  <si>
    <t>(都市ガスを対象）</t>
    <phoneticPr fontId="2"/>
  </si>
  <si>
    <t>★ ガス管の仕様は、設計図書等で確認するかガス事業者に問い合わせてください。</t>
    <phoneticPr fontId="2"/>
  </si>
  <si>
    <t xml:space="preserve">    不明な場合は建物の完成年により次のとおり選択してください。</t>
    <phoneticPr fontId="2"/>
  </si>
  <si>
    <t xml:space="preserve">    １９８５年以前は、亜鉛メッキ鋼管</t>
    <phoneticPr fontId="2"/>
  </si>
  <si>
    <t xml:space="preserve">    １９８６年以降は、ポリエチレン管</t>
    <phoneticPr fontId="2"/>
  </si>
  <si>
    <t>★ プロパンガス（LPガス）の場合は、マンションごとにガス会社との契約内容が異</t>
    <phoneticPr fontId="2"/>
  </si>
  <si>
    <t xml:space="preserve">    なるため対象外とします。</t>
    <phoneticPr fontId="2"/>
  </si>
  <si>
    <t>〔屋外埋設部ガス管〕の配管長さ</t>
    <phoneticPr fontId="2"/>
  </si>
  <si>
    <t>「ガス管」の取替（屋外埋設部ガス管）</t>
    <phoneticPr fontId="2"/>
  </si>
  <si>
    <t>例</t>
    <rPh sb="0" eb="1">
      <t>レイ</t>
    </rPh>
    <phoneticPr fontId="2"/>
  </si>
  <si>
    <t>11．空調・換気設備等</t>
    <phoneticPr fontId="2"/>
  </si>
  <si>
    <t>①「空調設備」の有無</t>
    <phoneticPr fontId="2"/>
  </si>
  <si>
    <t>「空調設備」の取替</t>
    <phoneticPr fontId="2"/>
  </si>
  <si>
    <t>②「換気設備」の有無</t>
    <phoneticPr fontId="2"/>
  </si>
  <si>
    <t>「換気設備」の取替</t>
    <phoneticPr fontId="2"/>
  </si>
  <si>
    <t xml:space="preserve">    換気ガラリをいいます。</t>
    <phoneticPr fontId="2"/>
  </si>
  <si>
    <t>12．電灯設備等</t>
    <phoneticPr fontId="2"/>
  </si>
  <si>
    <t>①「電灯設備」</t>
    <phoneticPr fontId="2"/>
  </si>
  <si>
    <t>「電灯設備」の取替</t>
    <phoneticPr fontId="2"/>
  </si>
  <si>
    <t>③「幹線設備」</t>
    <phoneticPr fontId="2"/>
  </si>
  <si>
    <t>「幹線設備」の取替</t>
    <phoneticPr fontId="2"/>
  </si>
  <si>
    <t>④「避雷針設備」の有無</t>
    <phoneticPr fontId="2"/>
  </si>
  <si>
    <t>「避雷針設備」の取替</t>
    <phoneticPr fontId="2"/>
  </si>
  <si>
    <t>⑤「自家用発電設備」の有無</t>
    <phoneticPr fontId="2"/>
  </si>
  <si>
    <t>「自家発電設備」の取替</t>
    <phoneticPr fontId="2"/>
  </si>
  <si>
    <t>本</t>
    <rPh sb="0" eb="1">
      <t>ホン</t>
    </rPh>
    <phoneticPr fontId="2"/>
  </si>
  <si>
    <t>★ 配電盤類とは、配電盤、プルボックス等をいいます。</t>
    <phoneticPr fontId="2"/>
  </si>
  <si>
    <t>★ 幹線設備とは、引込開閉器、幹線（電灯、動力）等をいいます。</t>
    <phoneticPr fontId="2"/>
  </si>
  <si>
    <t>★ 避雷針設備とは、避雷突針、ポール、支持金物、導線、接地極等をいいます。</t>
    <phoneticPr fontId="2"/>
  </si>
  <si>
    <t>★ 電灯設備とは、共用廊下・エントランスホール等の照明器具、配線器具、非常</t>
    <phoneticPr fontId="2"/>
  </si>
  <si>
    <t xml:space="preserve">    照明、避難口・通路誘導灯、外灯等をいいます。</t>
    <phoneticPr fontId="2"/>
  </si>
  <si>
    <t>13．情報・通信設備</t>
    <phoneticPr fontId="2"/>
  </si>
  <si>
    <t>①「電話設備」</t>
    <phoneticPr fontId="2"/>
  </si>
  <si>
    <t>「電話設備」の取替</t>
    <phoneticPr fontId="2"/>
  </si>
  <si>
    <t>②「テレビ共聴設備」</t>
    <phoneticPr fontId="2"/>
  </si>
  <si>
    <t>「テレビ共聴設備」の取替（アンテナ等）</t>
    <phoneticPr fontId="2"/>
  </si>
  <si>
    <t>③「インターネット設備」</t>
    <phoneticPr fontId="2"/>
  </si>
  <si>
    <t>「インターネット設備」の取替（又は設置）</t>
  </si>
  <si>
    <t>★ 電話設備とは、電話配線盤（MDF）、中間端子盤（IDF）等をいいます。</t>
    <phoneticPr fontId="2"/>
  </si>
  <si>
    <t>★ テレビ共聴設備とは、アンテナ、増幅器、分配器等をいいます。</t>
    <phoneticPr fontId="2"/>
  </si>
  <si>
    <t xml:space="preserve">    ケーブルテレビを除きます。</t>
    <phoneticPr fontId="2"/>
  </si>
  <si>
    <t>★ インターネット設備とは、住棟内ネットワーク部分をいいます。</t>
    <phoneticPr fontId="2"/>
  </si>
  <si>
    <t>14．消防用設備</t>
    <phoneticPr fontId="2"/>
  </si>
  <si>
    <t>①「屋内消火栓設備」の有無</t>
    <phoneticPr fontId="2"/>
  </si>
  <si>
    <t xml:space="preserve"> 「屋内消火栓設備」の取替</t>
    <phoneticPr fontId="2"/>
  </si>
  <si>
    <t>②「自動火災報知設備」</t>
    <phoneticPr fontId="2"/>
  </si>
  <si>
    <t>「自動火災報知設備」の取替</t>
    <phoneticPr fontId="2"/>
  </si>
  <si>
    <t>③「連結送水管設備」</t>
    <phoneticPr fontId="2"/>
  </si>
  <si>
    <t>「連結送水管設備」の取替</t>
    <phoneticPr fontId="2"/>
  </si>
  <si>
    <t>15．昇降機設備</t>
    <phoneticPr fontId="2"/>
  </si>
  <si>
    <t>①「昇降機」（エレベーター）の有無</t>
    <phoneticPr fontId="2"/>
  </si>
  <si>
    <t xml:space="preserve"> 「昇降機」（エレベーター）の取替</t>
    <phoneticPr fontId="2"/>
  </si>
  <si>
    <t>★ 屋内消火栓設備とは、居住者が初期消火に使用するものであり、消火栓ポンプ、</t>
    <phoneticPr fontId="2"/>
  </si>
  <si>
    <t>★ 自動火災報知設備とは、火災を自動的に感知又は押しボタンにより受信し、音響</t>
    <phoneticPr fontId="2"/>
  </si>
  <si>
    <t xml:space="preserve">    装置で火災を報知するものであり、感知器、発信器、表示灯、音響装置、中継器、</t>
    <phoneticPr fontId="2"/>
  </si>
  <si>
    <t>★ 連結送水管設備とは、消防ポンプ自動車から送水口に送水し、消防隊が放水口に</t>
    <phoneticPr fontId="2"/>
  </si>
  <si>
    <t xml:space="preserve">    放水器具を接続して消火活動を行うものであり、送水口、放水口、消火管、消火隊</t>
    <phoneticPr fontId="2"/>
  </si>
  <si>
    <t>16．立体駐車場設備</t>
    <phoneticPr fontId="2"/>
  </si>
  <si>
    <t>①「自走式駐車場」の有無（種別）</t>
    <phoneticPr fontId="2"/>
  </si>
  <si>
    <t>「自走式駐車場」の建替</t>
    <phoneticPr fontId="2"/>
  </si>
  <si>
    <t>収容台数</t>
    <rPh sb="0" eb="4">
      <t>シュウヨウダイスウ</t>
    </rPh>
    <phoneticPr fontId="2"/>
  </si>
  <si>
    <t>形式</t>
    <rPh sb="0" eb="2">
      <t>ケイシキ</t>
    </rPh>
    <phoneticPr fontId="2"/>
  </si>
  <si>
    <t>地上単純昇降２段</t>
    <phoneticPr fontId="2"/>
  </si>
  <si>
    <t>形式</t>
    <phoneticPr fontId="2"/>
  </si>
  <si>
    <t>地上横行昇降２・３段</t>
    <phoneticPr fontId="2"/>
  </si>
  <si>
    <t>17．外構・附属施設</t>
    <phoneticPr fontId="2"/>
  </si>
  <si>
    <t>①「外構」</t>
    <phoneticPr fontId="2"/>
  </si>
  <si>
    <t>「外構」の取替</t>
    <phoneticPr fontId="2"/>
  </si>
  <si>
    <t>★ 団地型（複数棟）の場合で、棟ごとに長期修繕計画を作成する場合は、全体の</t>
    <phoneticPr fontId="2"/>
  </si>
  <si>
    <t>★ １層２段・２層３段プレハブ自走式とは、躯体が鉄骨造でスロープを自走する駐</t>
    <phoneticPr fontId="2"/>
  </si>
  <si>
    <t xml:space="preserve">    車場をいいます。１層２段（地上と屋上を利用）と２層３段（地上、２階と屋上</t>
    <phoneticPr fontId="2"/>
  </si>
  <si>
    <t xml:space="preserve">    を利用）があります。</t>
    <phoneticPr fontId="2"/>
  </si>
  <si>
    <t>②「附属施設」</t>
    <phoneticPr fontId="2"/>
  </si>
  <si>
    <t>「附属施設」の取替</t>
    <phoneticPr fontId="2"/>
  </si>
  <si>
    <t>18．調査・診断、設計、工事監理等費用</t>
    <phoneticPr fontId="2"/>
  </si>
  <si>
    <t>（記入の必要はありません。）</t>
    <phoneticPr fontId="2"/>
  </si>
  <si>
    <t>19．長期修繕計画作成費用</t>
    <phoneticPr fontId="2"/>
  </si>
  <si>
    <t>(1)「長期修繕計画の見直し」の実施</t>
    <phoneticPr fontId="2"/>
  </si>
  <si>
    <t>20．その他</t>
    <phoneticPr fontId="2"/>
  </si>
  <si>
    <t xml:space="preserve">  ［特殊な設備等］</t>
    <phoneticPr fontId="2"/>
  </si>
  <si>
    <t>①特殊な設備名：</t>
    <phoneticPr fontId="2"/>
  </si>
  <si>
    <t>②特殊な設備名：</t>
    <phoneticPr fontId="2"/>
  </si>
  <si>
    <t>③特殊な設備名：</t>
    <phoneticPr fontId="2"/>
  </si>
  <si>
    <t>④特殊な設備名：</t>
    <phoneticPr fontId="2"/>
  </si>
  <si>
    <t>★ 外構とは、駐車場、舗装、排水管等をいいます。</t>
    <phoneticPr fontId="2"/>
  </si>
  <si>
    <t>★ 附属施設とは、自転車置場・ゴミ集積所等をいいます。</t>
    <phoneticPr fontId="2"/>
  </si>
  <si>
    <t>★ 項目の２から１９までに該当しない特殊な設備等（例えば、浄化槽・プール・遊</t>
    <phoneticPr fontId="2"/>
  </si>
  <si>
    <r>
      <t>①「屋上防水（保護）」</t>
    </r>
    <r>
      <rPr>
        <sz val="10"/>
        <color theme="1"/>
        <rFont val="ＭＳ 明朝"/>
        <family val="1"/>
        <charset val="128"/>
      </rPr>
      <t>（保護コンクリート防水（歩行用防水））</t>
    </r>
    <phoneticPr fontId="2"/>
  </si>
  <si>
    <r>
      <t>②「屋上防水（露出）」の有無</t>
    </r>
    <r>
      <rPr>
        <sz val="10"/>
        <color theme="1"/>
        <rFont val="ＭＳ 明朝"/>
        <family val="1"/>
        <charset val="128"/>
      </rPr>
      <t>（露出防水（非歩行用防水））</t>
    </r>
    <phoneticPr fontId="2"/>
  </si>
  <si>
    <t xml:space="preserve">★ 屋上防水（露出）とは、防水層の保護層がなく、その上を歩行することがで
    </t>
    <phoneticPr fontId="2"/>
  </si>
  <si>
    <t>　　きないものをいいます。</t>
    <phoneticPr fontId="2"/>
  </si>
  <si>
    <t>　　（アスファルト露出防水、シート防水、塗膜防水等）</t>
    <phoneticPr fontId="2"/>
  </si>
  <si>
    <t xml:space="preserve">★ シングル葺き等とは、アスファルトシングル葺き、スレート葺き、瓦葺き等を
</t>
    <phoneticPr fontId="2"/>
  </si>
  <si>
    <t xml:space="preserve">    いいます。</t>
    <phoneticPr fontId="2"/>
  </si>
  <si>
    <t xml:space="preserve">★ 屋上防水（保護）とは、防水層をコンクリート等で保護し、その上を歩行する
</t>
    <phoneticPr fontId="2"/>
  </si>
  <si>
    <t xml:space="preserve">    ことができるものをいいます。</t>
    <phoneticPr fontId="2"/>
  </si>
  <si>
    <t xml:space="preserve">    ください。</t>
    <phoneticPr fontId="2"/>
  </si>
  <si>
    <t>★ 屋上防水と傾斜屋根が混在している場合は、それぞれの欄に記入し、「屋上</t>
    <phoneticPr fontId="2"/>
  </si>
  <si>
    <t xml:space="preserve">    防水と傾斜屋根が混在している場合」にその割合を記入してください。</t>
    <phoneticPr fontId="2"/>
  </si>
  <si>
    <t xml:space="preserve">★ 上空から屋上及び屋根を見おろした平面の面積で、およその割合を記入して
</t>
  </si>
  <si>
    <r>
      <rPr>
        <b/>
        <sz val="11"/>
        <color theme="1"/>
        <rFont val="ＭＳ Ｐゴシック"/>
        <family val="3"/>
        <charset val="128"/>
        <scheme val="minor"/>
      </rPr>
      <t>１．仮設工事</t>
    </r>
    <r>
      <rPr>
        <sz val="11"/>
        <color theme="1"/>
        <rFont val="ＭＳ Ｐゴシック"/>
        <family val="2"/>
        <charset val="128"/>
        <scheme val="minor"/>
      </rPr>
      <t>　</t>
    </r>
    <r>
      <rPr>
        <sz val="9"/>
        <color theme="1"/>
        <rFont val="ＭＳ Ｐゴシック"/>
        <family val="3"/>
        <charset val="128"/>
        <scheme val="minor"/>
      </rPr>
      <t>（記入の必要はありません。）</t>
    </r>
    <phoneticPr fontId="2"/>
  </si>
  <si>
    <r>
      <t xml:space="preserve">④「庇、笠木等防水」 </t>
    </r>
    <r>
      <rPr>
        <sz val="9"/>
        <color theme="1"/>
        <rFont val="ＭＳ Ｐゴシック"/>
        <family val="3"/>
        <charset val="128"/>
        <scheme val="minor"/>
      </rPr>
      <t>（記入の必要はありません。）</t>
    </r>
    <phoneticPr fontId="2"/>
  </si>
  <si>
    <t>③-2　［バルコニー］の天井の有無</t>
    <phoneticPr fontId="2"/>
  </si>
  <si>
    <t>①-2 [屋外鉄骨階段] の有無</t>
    <phoneticPr fontId="2"/>
  </si>
  <si>
    <t>②「鉄部塗装 （非雨掛かり部分）」</t>
    <phoneticPr fontId="2"/>
  </si>
  <si>
    <t xml:space="preserve">★ 鉄部（雨掛かり部分）とは、屋外で直接雨にさらされる、開放廊下・階段やバルコ
</t>
    <phoneticPr fontId="2"/>
  </si>
  <si>
    <t xml:space="preserve">    ニーの鋼製手すり、屋外鉄骨階段等をいいます。</t>
    <phoneticPr fontId="2"/>
  </si>
  <si>
    <r>
      <t>★ 共用内部とは、</t>
    </r>
    <r>
      <rPr>
        <sz val="10"/>
        <color theme="1"/>
        <rFont val="ＭＳ Ｐゴシック"/>
        <family val="3"/>
        <charset val="128"/>
        <scheme val="minor"/>
      </rPr>
      <t>管理員室、集会室、内部廊下、内部階段、</t>
    </r>
    <r>
      <rPr>
        <sz val="9"/>
        <color theme="1"/>
        <rFont val="ＭＳ Ｐゴシック"/>
        <family val="2"/>
        <charset val="128"/>
        <scheme val="minor"/>
      </rPr>
      <t>エントランスホール、</t>
    </r>
    <phoneticPr fontId="2"/>
  </si>
  <si>
    <r>
      <t xml:space="preserve">    エレベーターホール</t>
    </r>
    <r>
      <rPr>
        <sz val="10"/>
        <color theme="1"/>
        <rFont val="ＭＳ Ｐゴシック"/>
        <family val="3"/>
        <charset val="128"/>
        <scheme val="minor"/>
      </rPr>
      <t>等の壁、床、天井等</t>
    </r>
    <r>
      <rPr>
        <sz val="9"/>
        <color theme="1"/>
        <rFont val="ＭＳ Ｐゴシック"/>
        <family val="2"/>
        <charset val="128"/>
        <scheme val="minor"/>
      </rPr>
      <t>をいいます。</t>
    </r>
    <phoneticPr fontId="2"/>
  </si>
  <si>
    <t>★ ディスポーザ排水処理システムがある場合は、特殊施設として｢20 その他｣に記入</t>
    <phoneticPr fontId="2"/>
  </si>
  <si>
    <r>
      <t>②配電盤類</t>
    </r>
    <r>
      <rPr>
        <sz val="9"/>
        <color theme="1"/>
        <rFont val="ＭＳ Ｐゴシック"/>
        <family val="3"/>
        <charset val="128"/>
        <scheme val="minor"/>
      </rPr>
      <t>（記入の必要はありません。）</t>
    </r>
    <phoneticPr fontId="2"/>
  </si>
  <si>
    <t>★ 立体駐車場で、建物内に自走で収容、又は地下等に昇降設備（エレベーター等）</t>
    <phoneticPr fontId="2"/>
  </si>
  <si>
    <t xml:space="preserve">    で降ろし、自走で収容する方式は、特殊な設備等として｢20．その他｣に記入して</t>
    <phoneticPr fontId="2"/>
  </si>
  <si>
    <t xml:space="preserve">    ください。</t>
    <phoneticPr fontId="2"/>
  </si>
  <si>
    <t>　　戯施設等）がある場合に記入してください。それ以外は、記入の必要はありません。</t>
    <phoneticPr fontId="2"/>
  </si>
  <si>
    <t>①修繕履歴の[ 　　]年には、修繕工事を実施した直近の年（西暦）を記入してください。なお、記入日の年に実施した場合又は実施する予定の場</t>
    <phoneticPr fontId="2"/>
  </si>
  <si>
    <t>★ 申込みのご担当をご記入ください。</t>
    <phoneticPr fontId="2"/>
  </si>
  <si>
    <t xml:space="preserve">    なお、記載事項の確認が必要な場合のため、日中にご連絡が可能な電話番</t>
    <phoneticPr fontId="2"/>
  </si>
  <si>
    <t xml:space="preserve">    号をご記入ください。</t>
    <phoneticPr fontId="2"/>
  </si>
  <si>
    <t>★ 管理組合に代わって申し込む場合、記入を代行した場合又は新築マンション</t>
    <phoneticPr fontId="2"/>
  </si>
  <si>
    <t xml:space="preserve">    （新築マンションの場合は必要ありません。）</t>
    <phoneticPr fontId="2"/>
  </si>
  <si>
    <t xml:space="preserve">    この場合も、管理組合の理事長の氏名・住居番号・電話番号をご記入ください。</t>
    <phoneticPr fontId="2"/>
  </si>
  <si>
    <t xml:space="preserve">    成費用が異なりますのでご注意ください。</t>
    <phoneticPr fontId="2"/>
  </si>
  <si>
    <t>★ 上記修繕積立金の徴収総額金額を全戸数で割った額</t>
    <phoneticPr fontId="2"/>
  </si>
  <si>
    <t>★ 前期会計年度末現在の修繕積立金の残高（修繕積立基金を含む。）</t>
    <phoneticPr fontId="2"/>
  </si>
  <si>
    <t>★ 建物完成年月日は、月日までご記入ください。日付が不明な場合は１日とし</t>
    <phoneticPr fontId="2"/>
  </si>
  <si>
    <t xml:space="preserve">    てください。</t>
    <phoneticPr fontId="2"/>
  </si>
  <si>
    <t>★ ｢鉄筋コンクリート造は「RC造」、鉄骨鉄筋コンクリート造は「SRC造」、</t>
    <phoneticPr fontId="2"/>
  </si>
  <si>
    <t>★ 建物が複合用途の場合の戸数は、全住戸数に、店舗・事務所等の区画数を</t>
    <phoneticPr fontId="2"/>
  </si>
  <si>
    <t xml:space="preserve">    加えた数をご記入ください。</t>
    <rPh sb="4" eb="5">
      <t>クワ</t>
    </rPh>
    <rPh sb="7" eb="8">
      <t>カズ</t>
    </rPh>
    <rPh sb="10" eb="12">
      <t>キニュウ</t>
    </rPh>
    <phoneticPr fontId="2"/>
  </si>
  <si>
    <t xml:space="preserve">    なお、棟が構造的に分かれていても、EXPJ等により各階でつながっている場</t>
    <phoneticPr fontId="2"/>
  </si>
  <si>
    <t xml:space="preserve">    合は、単棟型としてください。</t>
    <phoneticPr fontId="2"/>
  </si>
  <si>
    <t>★ 団地型とは、同じ敷地に独立した棟が２棟以上あるものをいいます。</t>
    <phoneticPr fontId="2"/>
  </si>
  <si>
    <t xml:space="preserve">    図書や販売時のパンフレット等で確認してください。</t>
    <phoneticPr fontId="2"/>
  </si>
  <si>
    <t>★ ｢敷地面積｣や｢建築面積｣は、建築基準法で定められています。建物の設計</t>
    <phoneticPr fontId="2"/>
  </si>
  <si>
    <t xml:space="preserve">    の面積を記入し、棟ごとに作成する場合は、敷地全体の面積を各棟の｢専有</t>
    <phoneticPr fontId="2"/>
  </si>
  <si>
    <t xml:space="preserve">    面積｣で按分した面積を記入してください。</t>
    <phoneticPr fontId="2"/>
  </si>
  <si>
    <t>★ 団地型で、全棟をまとめて１つの長期修繕計画を作成する場合は、敷地全体</t>
    <phoneticPr fontId="2"/>
  </si>
  <si>
    <t xml:space="preserve">    Ｌ字型、コの字型、ロの字型の建物は「雁行している」には含みません。</t>
    <phoneticPr fontId="2"/>
  </si>
  <si>
    <t>★ セットバックとは、斜線制限等により建物上部が段状に後退しているものを</t>
    <phoneticPr fontId="2"/>
  </si>
  <si>
    <t>★ 傾斜地に階段状に建つ場合は、｢雁行しセットバックしている｣を選択してください。</t>
    <phoneticPr fontId="2"/>
  </si>
  <si>
    <t>★ ｢雁行｣とは、建物を平面的にみて、住戸単位でずれているものをいいます。</t>
    <phoneticPr fontId="2"/>
  </si>
  <si>
    <t>★ 中廊下方式とは、下図のように建物内の住戸と住戸の間に廊下があるもの</t>
    <phoneticPr fontId="2"/>
  </si>
  <si>
    <t xml:space="preserve">    をいいます。
</t>
    <phoneticPr fontId="2"/>
  </si>
  <si>
    <t>★ 平均面積は、専有面積合計（Ｂ）とバルコニー面積合計（Ｃ）を合算したものを</t>
    <phoneticPr fontId="2"/>
  </si>
  <si>
    <t xml:space="preserve">    戸数合計（Ａ）で除してください。</t>
    <phoneticPr fontId="2"/>
  </si>
  <si>
    <t>★ 団地型（複数棟）の場合で、棟ごとに長期修繕計画を作成する場合は、全体</t>
    <phoneticPr fontId="2"/>
  </si>
  <si>
    <t xml:space="preserve">    の台数（立体駐車場のみ）を各棟の住戸数等で按分した台数を記入してください。</t>
    <phoneticPr fontId="2"/>
  </si>
  <si>
    <t>★ 修繕積立基金の割戻期間とは、修繕積立基金を修繕積立金の前払いとし
    て考えて、修繕積立金の額の設定に当たり、均等積立方式により算定した修
    繕積立金の額から、修繕積立基金を期間で割り戻した額を差し引くための期
    間をいいます。</t>
    <phoneticPr fontId="2"/>
  </si>
  <si>
    <t>1)ありのとき</t>
    <phoneticPr fontId="2"/>
  </si>
  <si>
    <t>　</t>
    <phoneticPr fontId="2"/>
  </si>
  <si>
    <t>過去</t>
    <phoneticPr fontId="2"/>
  </si>
  <si>
    <t>年</t>
    <rPh sb="0" eb="1">
      <t>ネン</t>
    </rPh>
    <phoneticPr fontId="2"/>
  </si>
  <si>
    <t>「屋上防水（露出）」の修繕</t>
    <rPh sb="6" eb="8">
      <t>ロシュツ</t>
    </rPh>
    <phoneticPr fontId="2"/>
  </si>
  <si>
    <t xml:space="preserve"> 1)あり　　2)なし</t>
    <phoneticPr fontId="2"/>
  </si>
  <si>
    <t xml:space="preserve"> 1)実施した　2)実施していない</t>
    <phoneticPr fontId="2"/>
  </si>
  <si>
    <t>無効</t>
    <rPh sb="0" eb="2">
      <t>ムコウ</t>
    </rPh>
    <phoneticPr fontId="2"/>
  </si>
  <si>
    <t>必須</t>
    <rPh sb="0" eb="2">
      <t>ヒッス</t>
    </rPh>
    <phoneticPr fontId="2"/>
  </si>
  <si>
    <t>※ 必須入力です</t>
    <rPh sb="2" eb="6">
      <t>ヒッスニュウリョク</t>
    </rPh>
    <phoneticPr fontId="2"/>
  </si>
  <si>
    <t>登録番号　Ｎo</t>
  </si>
  <si>
    <t>4)その他</t>
    <phoneticPr fontId="2"/>
  </si>
  <si>
    <t>タイプ入力</t>
    <rPh sb="3" eb="5">
      <t>ニュウリョク</t>
    </rPh>
    <phoneticPr fontId="2"/>
  </si>
  <si>
    <t>必須</t>
    <rPh sb="0" eb="2">
      <t>ヒッス</t>
    </rPh>
    <phoneticPr fontId="2"/>
  </si>
  <si>
    <t>総階層数</t>
    <phoneticPr fontId="2"/>
  </si>
  <si>
    <t>1)ある　　2)ない</t>
    <phoneticPr fontId="2"/>
  </si>
  <si>
    <t>「1)ある」とき</t>
    <phoneticPr fontId="2"/>
  </si>
  <si>
    <t xml:space="preserve"> 1)実施した　2)実施していない,かつ予定はない</t>
    <phoneticPr fontId="2"/>
  </si>
  <si>
    <t>設置本数</t>
    <phoneticPr fontId="2"/>
  </si>
  <si>
    <t xml:space="preserve"> 台数</t>
    <rPh sb="1" eb="3">
      <t>ダイスウ</t>
    </rPh>
    <phoneticPr fontId="2"/>
  </si>
  <si>
    <t>１層２段プレハブ自走式　収容台数</t>
    <phoneticPr fontId="2"/>
  </si>
  <si>
    <t>２層３段プレハブ自走式　収容台数</t>
    <phoneticPr fontId="2"/>
  </si>
  <si>
    <t>「1) 作成又は見直した」とき</t>
    <rPh sb="4" eb="6">
      <t>サクセイ</t>
    </rPh>
    <rPh sb="6" eb="7">
      <t>マタ</t>
    </rPh>
    <rPh sb="8" eb="10">
      <t>ミナオ</t>
    </rPh>
    <phoneticPr fontId="2"/>
  </si>
  <si>
    <t>金額：</t>
    <rPh sb="0" eb="2">
      <t>キンガク</t>
    </rPh>
    <phoneticPr fontId="2"/>
  </si>
  <si>
    <t>マンション管理センター登録管理組合</t>
    <phoneticPr fontId="2"/>
  </si>
  <si>
    <t>マンションみらいネット登録管理組合</t>
    <phoneticPr fontId="2"/>
  </si>
  <si>
    <t>センター記入欄</t>
    <rPh sb="4" eb="7">
      <t>キニュウ</t>
    </rPh>
    <phoneticPr fontId="2"/>
  </si>
  <si>
    <t>処理番号</t>
    <rPh sb="0" eb="2">
      <t>ショリ</t>
    </rPh>
    <rPh sb="2" eb="4">
      <t>バンゴウ</t>
    </rPh>
    <phoneticPr fontId="2"/>
  </si>
  <si>
    <t>用途形態</t>
    <rPh sb="0" eb="2">
      <t>ヨウト</t>
    </rPh>
    <rPh sb="2" eb="4">
      <t>ケイタイ</t>
    </rPh>
    <phoneticPr fontId="2"/>
  </si>
  <si>
    <t>作成日</t>
    <rPh sb="0" eb="2">
      <t>サクセイ</t>
    </rPh>
    <rPh sb="2" eb="3">
      <t>ビ</t>
    </rPh>
    <phoneticPr fontId="2"/>
  </si>
  <si>
    <t>作成費用</t>
    <rPh sb="0" eb="4">
      <t>サクセイヒ</t>
    </rPh>
    <phoneticPr fontId="2"/>
  </si>
  <si>
    <t>利用状況</t>
    <rPh sb="0" eb="4">
      <t>リヨウジョウキョウ</t>
    </rPh>
    <phoneticPr fontId="2"/>
  </si>
  <si>
    <t>年</t>
    <rPh sb="0" eb="1">
      <t>ネン</t>
    </rPh>
    <phoneticPr fontId="2"/>
  </si>
  <si>
    <t>月</t>
    <rPh sb="0" eb="1">
      <t>ガツ</t>
    </rPh>
    <phoneticPr fontId="2"/>
  </si>
  <si>
    <t>日</t>
    <rPh sb="0" eb="1">
      <t>ニチ</t>
    </rPh>
    <phoneticPr fontId="2"/>
  </si>
  <si>
    <t>担当者</t>
    <rPh sb="0" eb="3">
      <t>タントウシャ</t>
    </rPh>
    <phoneticPr fontId="2"/>
  </si>
  <si>
    <t>円</t>
    <rPh sb="0" eb="1">
      <t>エン</t>
    </rPh>
    <phoneticPr fontId="2"/>
  </si>
  <si>
    <t>４．専用使用料からの修繕積立金への継続的な繰入額（年額）</t>
    <rPh sb="17" eb="20">
      <t>ケイゾクテキ</t>
    </rPh>
    <phoneticPr fontId="2"/>
  </si>
  <si>
    <t>７．借入金の償還金（前期会計年度末からの利息を含む総返済金額）</t>
    <phoneticPr fontId="2"/>
  </si>
  <si>
    <t>★ その他、修繕積立金の運用益等で、将来にわたり毎年継続して繰り入れられる予</t>
    <phoneticPr fontId="2"/>
  </si>
  <si>
    <t xml:space="preserve">    定の年間金額</t>
    <phoneticPr fontId="2"/>
  </si>
  <si>
    <t>★ 前期会計年度末からの返済残期間を記入してください。</t>
    <phoneticPr fontId="2"/>
  </si>
  <si>
    <t>（小数点第3位以下は切捨）</t>
    <phoneticPr fontId="2"/>
  </si>
  <si>
    <t>10．住戸タイプ別面積表（店舗・事務所を含む。）</t>
    <rPh sb="13" eb="15">
      <t>テンポ</t>
    </rPh>
    <rPh sb="16" eb="19">
      <t>ジムショ</t>
    </rPh>
    <rPh sb="20" eb="21">
      <t>フク</t>
    </rPh>
    <phoneticPr fontId="2"/>
  </si>
  <si>
    <t xml:space="preserve"> ③-3「屋上防水と傾斜屋根が混在している場合」</t>
    <phoneticPr fontId="2"/>
  </si>
  <si>
    <t>6)開放廊下・階段がない（手すりがない）</t>
    <rPh sb="7" eb="9">
      <t>カイダン</t>
    </rPh>
    <phoneticPr fontId="2"/>
  </si>
  <si>
    <t>「屋上防水（保護）」の修繕</t>
    <rPh sb="6" eb="8">
      <t>ホゴ</t>
    </rPh>
    <phoneticPr fontId="2"/>
  </si>
  <si>
    <t>④外壁・手すり壁・軒天の塗装、タイル張りの補修、シーリングの打替等</t>
    <phoneticPr fontId="2"/>
  </si>
  <si>
    <t>⑤「タイル張補修」</t>
    <phoneticPr fontId="2"/>
  </si>
  <si>
    <r>
      <t xml:space="preserve">⑥「シーリング」打替 </t>
    </r>
    <r>
      <rPr>
        <sz val="9"/>
        <color theme="1"/>
        <rFont val="ＭＳ Ｐゴシック"/>
        <family val="3"/>
        <charset val="128"/>
        <scheme val="minor"/>
      </rPr>
      <t>（記入の必要はありません。）</t>
    </r>
    <phoneticPr fontId="2"/>
  </si>
  <si>
    <t xml:space="preserve"> 1)屋外鉄骨階段がある　　2)屋外鉄骨階段がない</t>
    <phoneticPr fontId="2"/>
  </si>
  <si>
    <t>①-3「鉄部（雨掛かり部分）」の塗替</t>
    <phoneticPr fontId="2"/>
  </si>
  <si>
    <t>②-1［住戸玄関ドア］の仕様</t>
    <phoneticPr fontId="2"/>
  </si>
  <si>
    <t>②-2「鉄部（非雨掛かり部分）」の塗替</t>
    <phoneticPr fontId="2"/>
  </si>
  <si>
    <t>①「集会室」の有無</t>
    <phoneticPr fontId="2"/>
  </si>
  <si>
    <t>②「共用内部」の修繕</t>
    <phoneticPr fontId="2"/>
  </si>
  <si>
    <t>②「排水ポンプ」の有無</t>
    <phoneticPr fontId="2"/>
  </si>
  <si>
    <t>「排水ポンプ」の取替</t>
    <phoneticPr fontId="2"/>
  </si>
  <si>
    <t>④「インターホン設備等」</t>
    <phoneticPr fontId="2"/>
  </si>
  <si>
    <t>［インターホン設備等］の有無</t>
    <phoneticPr fontId="2"/>
  </si>
  <si>
    <t>［インターホン設備等］の取替（又は設置）</t>
    <rPh sb="9" eb="10">
      <t>トウ</t>
    </rPh>
    <rPh sb="12" eb="14">
      <t>トリカエ</t>
    </rPh>
    <rPh sb="15" eb="16">
      <t>マタ</t>
    </rPh>
    <rPh sb="17" eb="19">
      <t>セッチ</t>
    </rPh>
    <phoneticPr fontId="2"/>
  </si>
  <si>
    <t>★ インターホン設備とは、消防法の自動火災報知設備の受信機をいいます。住戸内</t>
    <phoneticPr fontId="2"/>
  </si>
  <si>
    <t xml:space="preserve">    の火災感知器やガス漏れ警報器と連動して警報する機能を持っています。</t>
    <phoneticPr fontId="2"/>
  </si>
  <si>
    <t xml:space="preserve">    多くのマンションでは、エントランスのオートロック機能も有しています。</t>
    <phoneticPr fontId="2"/>
  </si>
  <si>
    <t>　1)新規作成又は見直しを実施した</t>
    <rPh sb="3" eb="5">
      <t>シンキ</t>
    </rPh>
    <rPh sb="13" eb="15">
      <t>ジッシ</t>
    </rPh>
    <phoneticPr fontId="2"/>
  </si>
  <si>
    <t>　2)新規作成又は見直しを実施していない</t>
    <rPh sb="3" eb="5">
      <t>シンキ</t>
    </rPh>
    <rPh sb="13" eb="15">
      <t>ジッシ</t>
    </rPh>
    <phoneticPr fontId="2"/>
  </si>
  <si>
    <t>修繕を実施した 西暦</t>
    <rPh sb="8" eb="10">
      <t>セイレキ</t>
    </rPh>
    <phoneticPr fontId="2"/>
  </si>
  <si>
    <t>修繕を実施した 西暦</t>
    <phoneticPr fontId="2"/>
  </si>
  <si>
    <r>
      <t>【</t>
    </r>
    <r>
      <rPr>
        <sz val="11"/>
        <color theme="1"/>
        <rFont val="ＭＳ 明朝"/>
        <family val="1"/>
        <charset val="128"/>
      </rPr>
      <t>アンケートのお願い</t>
    </r>
    <r>
      <rPr>
        <sz val="11"/>
        <color theme="1"/>
        <rFont val="ＭＳ Ｐゴシック"/>
        <family val="2"/>
        <charset val="128"/>
        <scheme val="minor"/>
      </rPr>
      <t>】</t>
    </r>
    <phoneticPr fontId="2"/>
  </si>
  <si>
    <t>１．「長期修繕計画作成・修繕積立金算出サービス」をお知りになったのは、次のどれですか。（複数回答可）</t>
    <phoneticPr fontId="2"/>
  </si>
  <si>
    <t>２．「長期修繕計画作成・修繕積立金算出サービス」を依頼する目的は、次のどれですか。（複数回答可）</t>
    <phoneticPr fontId="2"/>
  </si>
  <si>
    <t>アンケートへのご協力ありがとうございます。今後のサービス向上に役立たせていただきます。</t>
    <phoneticPr fontId="2"/>
  </si>
  <si>
    <t>お疲れさまでした。記入漏れがないか、もう一度ご確認ください。</t>
    <phoneticPr fontId="2"/>
  </si>
  <si>
    <t>ご記入に当たってご不明な点は、下記にお問い合わせください。</t>
    <phoneticPr fontId="2"/>
  </si>
  <si>
    <t>公益財団法人マンション管理センター　技術部</t>
    <phoneticPr fontId="2"/>
  </si>
  <si>
    <t>〒101-0003　東京都千代田区一ツ橋２丁目５－５ 岩波書店一ツ橋ビル７階</t>
    <phoneticPr fontId="2"/>
  </si>
  <si>
    <t>マンション名</t>
    <rPh sb="5" eb="6">
      <t>メイ</t>
    </rPh>
    <phoneticPr fontId="2"/>
  </si>
  <si>
    <t>西暦</t>
    <rPh sb="0" eb="2">
      <t>セイレキ</t>
    </rPh>
    <phoneticPr fontId="2"/>
  </si>
  <si>
    <t>月記入</t>
    <rPh sb="0" eb="1">
      <t>ガツ</t>
    </rPh>
    <phoneticPr fontId="2"/>
  </si>
  <si>
    <t>TEL：０３－３２２２－１５１９</t>
    <phoneticPr fontId="2"/>
  </si>
  <si>
    <t>①住宅専用　　②複合用途　　③団地型　　④その他</t>
    <phoneticPr fontId="2"/>
  </si>
  <si>
    <t>①センター登録　　②みらい登録　　③非登録管理組合　　④非管理組合　　⑤専門家派遣　　⑥無償</t>
    <phoneticPr fontId="2"/>
  </si>
  <si>
    <t>1)実施した　2)実施していない</t>
    <phoneticPr fontId="2"/>
  </si>
  <si>
    <t>直近  西暦</t>
    <rPh sb="0" eb="2">
      <t>チョッキン</t>
    </rPh>
    <rPh sb="4" eb="6">
      <t>セイレキ</t>
    </rPh>
    <phoneticPr fontId="2"/>
  </si>
  <si>
    <t>※ 必須入力です</t>
    <phoneticPr fontId="2"/>
  </si>
  <si>
    <t xml:space="preserve">    台数（立体駐車場のみ）を各棟の住戸数等で按分した台数を記入してください。</t>
    <phoneticPr fontId="2"/>
  </si>
  <si>
    <t>★ 専用庭等の専用使用料からその管理に充当した残金で、将来にわたり毎年継続</t>
    <phoneticPr fontId="2"/>
  </si>
  <si>
    <t xml:space="preserve">    して繰り入れられる予定の年間金額</t>
    <phoneticPr fontId="2"/>
  </si>
  <si>
    <t xml:space="preserve">    ください。</t>
    <phoneticPr fontId="2"/>
  </si>
  <si>
    <t>直近  西暦</t>
    <phoneticPr fontId="2"/>
  </si>
  <si>
    <t>直近  西暦</t>
    <phoneticPr fontId="2"/>
  </si>
  <si>
    <t>直近   西暦</t>
    <phoneticPr fontId="2"/>
  </si>
  <si>
    <t>「1) 実施した」とき</t>
  </si>
  <si>
    <t>「1) 実施した」とき</t>
    <phoneticPr fontId="2"/>
  </si>
  <si>
    <t>－</t>
    <phoneticPr fontId="2"/>
  </si>
  <si>
    <t>１）管理組合　２）申込代行者等（前頁の４） ３）その他</t>
    <phoneticPr fontId="2"/>
  </si>
  <si>
    <t>「1) 管理組合」のとき</t>
    <rPh sb="4" eb="8">
      <t>カンリクミアイ</t>
    </rPh>
    <phoneticPr fontId="2"/>
  </si>
  <si>
    <t>1)管理事務所　2)理事長自宅　3)申込者自宅</t>
    <phoneticPr fontId="2"/>
  </si>
  <si>
    <t>4)その他：</t>
    <phoneticPr fontId="2"/>
  </si>
  <si>
    <t>「3) その他」のとき</t>
    <rPh sb="6" eb="7">
      <t>タ</t>
    </rPh>
    <phoneticPr fontId="2"/>
  </si>
  <si>
    <t>その他：</t>
    <rPh sb="2" eb="3">
      <t>タ</t>
    </rPh>
    <phoneticPr fontId="2"/>
  </si>
  <si>
    <t>「1) ある」のとき</t>
    <phoneticPr fontId="2"/>
  </si>
  <si>
    <t>駐車場の台数</t>
    <phoneticPr fontId="2"/>
  </si>
  <si>
    <t xml:space="preserve">    管理組合の場合は、前頁の「２所在地」に送付します。</t>
    <phoneticPr fontId="2"/>
  </si>
  <si>
    <t xml:space="preserve">    の場合などに、該当する番号を選択し、連絡先をご記入ください。</t>
    <rPh sb="18" eb="20">
      <t>センタク</t>
    </rPh>
    <phoneticPr fontId="2"/>
  </si>
  <si>
    <t>★ 成果物と請求書の送付先（同一箇所）に該当する番号を選択してください。</t>
    <rPh sb="27" eb="29">
      <t>センタク</t>
    </rPh>
    <phoneticPr fontId="2"/>
  </si>
  <si>
    <r>
      <t xml:space="preserve">★ </t>
    </r>
    <r>
      <rPr>
        <sz val="10"/>
        <color theme="1"/>
        <rFont val="ＭＳ Ｐゴシック"/>
        <family val="3"/>
        <charset val="128"/>
        <scheme val="minor"/>
      </rPr>
      <t>作成費用の支払い者に該当する番号</t>
    </r>
    <r>
      <rPr>
        <sz val="9"/>
        <color theme="1"/>
        <rFont val="ＭＳ Ｐゴシック"/>
        <family val="3"/>
        <charset val="128"/>
        <scheme val="minor"/>
      </rPr>
      <t>を選択してください。</t>
    </r>
    <r>
      <rPr>
        <sz val="10"/>
        <color theme="1"/>
        <rFont val="ＭＳ Ｐゴシック"/>
        <family val="3"/>
        <charset val="128"/>
        <scheme val="minor"/>
      </rPr>
      <t>支払者</t>
    </r>
    <r>
      <rPr>
        <sz val="9"/>
        <color theme="1"/>
        <rFont val="ＭＳ Ｐゴシック"/>
        <family val="3"/>
        <charset val="128"/>
        <scheme val="minor"/>
      </rPr>
      <t>により作</t>
    </r>
    <rPh sb="19" eb="21">
      <t>センタク</t>
    </rPh>
    <phoneticPr fontId="2"/>
  </si>
  <si>
    <t xml:space="preserve">    鉄骨造・その他は「鉄骨造・その他」を選択してください。</t>
    <phoneticPr fontId="2"/>
  </si>
  <si>
    <r>
      <t>②「機械式駐車場」の有無（種別）→</t>
    </r>
    <r>
      <rPr>
        <sz val="10"/>
        <color theme="1"/>
        <rFont val="ＭＳ 明朝"/>
        <family val="1"/>
        <charset val="128"/>
      </rPr>
      <t>下表に形式別の収容台数を記入</t>
    </r>
    <phoneticPr fontId="2"/>
  </si>
  <si>
    <t>①-1 ［開放廊下・階段、バルコニー以外の鋼製手すり等］の有無</t>
    <phoneticPr fontId="2"/>
  </si>
  <si>
    <t>地上横行昇降４段</t>
    <phoneticPr fontId="2"/>
  </si>
  <si>
    <t>ピット昇降２・３段</t>
    <phoneticPr fontId="2"/>
  </si>
  <si>
    <t>ピット横行昇降２・３段</t>
    <phoneticPr fontId="2"/>
  </si>
  <si>
    <t>ピット横行昇降４・５段</t>
    <phoneticPr fontId="2"/>
  </si>
  <si>
    <r>
      <rPr>
        <sz val="9"/>
        <color theme="1"/>
        <rFont val="ＭＳ Ｐゴシック"/>
        <family val="3"/>
        <charset val="128"/>
        <scheme val="minor"/>
      </rPr>
      <t>垂直循環方式</t>
    </r>
    <r>
      <rPr>
        <sz val="8"/>
        <color theme="1"/>
        <rFont val="ＭＳ Ｐゴシック"/>
        <family val="2"/>
        <charset val="128"/>
        <scheme val="minor"/>
      </rPr>
      <t>（タワー式）</t>
    </r>
    <phoneticPr fontId="2"/>
  </si>
  <si>
    <r>
      <rPr>
        <sz val="9"/>
        <color theme="1"/>
        <rFont val="ＭＳ Ｐゴシック"/>
        <family val="3"/>
        <charset val="128"/>
        <scheme val="minor"/>
      </rPr>
      <t>その他</t>
    </r>
    <r>
      <rPr>
        <sz val="8"/>
        <color theme="1"/>
        <rFont val="ＭＳ Ｐゴシック"/>
        <family val="2"/>
        <charset val="128"/>
        <scheme val="minor"/>
      </rPr>
      <t>（多層・水平循環方式等）</t>
    </r>
    <phoneticPr fontId="2"/>
  </si>
  <si>
    <t>※ 申込者（記入者）、申込代行者（記入代行者）
　　等のいずれかは全項目必須入力です</t>
    <rPh sb="33" eb="36">
      <t>ゼンコウモク</t>
    </rPh>
    <rPh sb="36" eb="40">
      <t>ヒッスニュウリョク</t>
    </rPh>
    <phoneticPr fontId="2"/>
  </si>
  <si>
    <t>１．現在の修繕積立金　　徴収総額（月額）</t>
    <rPh sb="2" eb="4">
      <t>ゲンザイ</t>
    </rPh>
    <rPh sb="5" eb="10">
      <t>シュウゼンツミタテキン</t>
    </rPh>
    <phoneticPr fontId="2"/>
  </si>
  <si>
    <t>※ 戸数合計がC-3.戸数の入力と一致しません</t>
    <rPh sb="2" eb="4">
      <t>コスウ</t>
    </rPh>
    <rPh sb="4" eb="6">
      <t>ゴウケイ</t>
    </rPh>
    <rPh sb="11" eb="13">
      <t>コスウ</t>
    </rPh>
    <rPh sb="14" eb="16">
      <t>ニュウリョク</t>
    </rPh>
    <rPh sb="17" eb="19">
      <t>イッチ</t>
    </rPh>
    <phoneticPr fontId="2"/>
  </si>
  <si>
    <t>※ C-11.駐車場の台数の入力値を超えています</t>
    <rPh sb="7" eb="10">
      <t>チュウシャジョウ</t>
    </rPh>
    <rPh sb="11" eb="13">
      <t>ダイスウ</t>
    </rPh>
    <rPh sb="14" eb="17">
      <t>ニュウリョクチ</t>
    </rPh>
    <rPh sb="18" eb="19">
      <t>コ</t>
    </rPh>
    <phoneticPr fontId="2"/>
  </si>
  <si>
    <t>※ B-7.借入金の償還金が入力されているため、
　　返済残期間は必須入力です</t>
    <rPh sb="6" eb="9">
      <t>カリイレキン</t>
    </rPh>
    <rPh sb="10" eb="13">
      <t>ショウカンキン</t>
    </rPh>
    <rPh sb="14" eb="16">
      <t>ニュウリョク</t>
    </rPh>
    <rPh sb="27" eb="29">
      <t>ヘンサイ</t>
    </rPh>
    <rPh sb="29" eb="30">
      <t>ザン</t>
    </rPh>
    <rPh sb="30" eb="32">
      <t>キカン</t>
    </rPh>
    <rPh sb="33" eb="37">
      <t>ヒッスニュウリョク</t>
    </rPh>
    <phoneticPr fontId="2"/>
  </si>
  <si>
    <t>※ B-8.返済残期間が入力されているため、
    借入金の償還金は必須入力です</t>
    <phoneticPr fontId="2"/>
  </si>
  <si>
    <t>集計</t>
    <rPh sb="0" eb="2">
      <t>シュウケイ</t>
    </rPh>
    <phoneticPr fontId="2"/>
  </si>
  <si>
    <t>戸数</t>
    <rPh sb="0" eb="2">
      <t>コスウ</t>
    </rPh>
    <phoneticPr fontId="2"/>
  </si>
  <si>
    <t>専有面積</t>
    <rPh sb="0" eb="4">
      <t>センユウメンセキ</t>
    </rPh>
    <phoneticPr fontId="2"/>
  </si>
  <si>
    <t>バルコニー</t>
    <phoneticPr fontId="2"/>
  </si>
  <si>
    <t>タイプ</t>
    <phoneticPr fontId="2"/>
  </si>
  <si>
    <t>修繕積立基金1</t>
    <rPh sb="0" eb="6">
      <t>シュウゼンツミタテキキン</t>
    </rPh>
    <phoneticPr fontId="2"/>
  </si>
  <si>
    <t>修繕積立基金2</t>
    <rPh sb="0" eb="6">
      <t>シュウゼンツミタテキキン</t>
    </rPh>
    <phoneticPr fontId="2"/>
  </si>
  <si>
    <t>修繕積立基金3</t>
    <rPh sb="0" eb="6">
      <t>シュウゼンツミタテキキン</t>
    </rPh>
    <phoneticPr fontId="2"/>
  </si>
  <si>
    <t>★ 前期会計年度末以降に返済する利息を含む総返済金額を記入してください。
    不明な場合は、前期会計年度末現在の残高を記入してください。（長期修繕計画に
    は金利０％の償還金が表示されますのでご了承ください。）</t>
    <phoneticPr fontId="2"/>
  </si>
  <si>
    <t>★ 住戸タイプ別に記入してください。タイプ数が３０以上ある場合は、類似の専
    有面積のタイプに集約し、３０タイプ以内としてください。
★ 店舗や事務所は、タイプに｢店舗｣、｢事務所｣と記入してください。
★ 住戸タイプ名はアルファベット、数字等で記入してください。
★ 修繕積立金を徴収しない管理（員）室・集会室等は、除きます。
★ 戸数合計欄の「計」は、｢記入票の概要｣の｢Ｃ．３．マンションの規模の戸数｣
    と一致させてください。</t>
    <rPh sb="138" eb="143">
      <t>シュウゼンツミタテキン</t>
    </rPh>
    <rPh sb="144" eb="146">
      <t>チョウシュウ</t>
    </rPh>
    <phoneticPr fontId="2"/>
  </si>
  <si>
    <t xml:space="preserve"> 回、</t>
    <phoneticPr fontId="2"/>
  </si>
  <si>
    <t>直近  西暦</t>
    <phoneticPr fontId="2"/>
  </si>
  <si>
    <t xml:space="preserve"> 回、</t>
    <phoneticPr fontId="2"/>
  </si>
  <si>
    <t>直近  西暦</t>
    <phoneticPr fontId="2"/>
  </si>
  <si>
    <t>直近  西暦</t>
    <phoneticPr fontId="2"/>
  </si>
  <si>
    <t xml:space="preserve">    屋外鉄骨階段がない場合は、2)を選択してください。</t>
    <phoneticPr fontId="2"/>
  </si>
  <si>
    <t xml:space="preserve">    住戸玄関内外での情報交換のみの設備は該当しません。</t>
    <phoneticPr fontId="2"/>
  </si>
  <si>
    <t xml:space="preserve">    消火管、ホース類、屋内消火栓箱等で構成されます。</t>
    <phoneticPr fontId="2"/>
  </si>
  <si>
    <t xml:space="preserve">    専用栓箱等で構成されます。</t>
    <phoneticPr fontId="2"/>
  </si>
  <si>
    <t xml:space="preserve">    専用栓箱等で構成されます。</t>
    <phoneticPr fontId="2"/>
  </si>
  <si>
    <t>↓</t>
    <phoneticPr fontId="2"/>
  </si>
  <si>
    <t>登録番号は７桁です。</t>
    <rPh sb="0" eb="4">
      <t>トウロクバンゴウ</t>
    </rPh>
    <rPh sb="6" eb="7">
      <t>ケタ</t>
    </rPh>
    <phoneticPr fontId="2"/>
  </si>
  <si>
    <t>登録番号は９桁です。</t>
    <rPh sb="0" eb="4">
      <t>トウロクバンゴウ</t>
    </rPh>
    <rPh sb="6" eb="7">
      <t>ケタ</t>
    </rPh>
    <phoneticPr fontId="2"/>
  </si>
  <si>
    <t>※ 自走式駐車場の収容台数と機械式駐車場の収容台数の合計
　　がC-11.駐車場の台数の入力値を超えています</t>
    <rPh sb="2" eb="8">
      <t>ジソウシキチュウシャジョウ</t>
    </rPh>
    <rPh sb="9" eb="13">
      <t>シュウヨウダイスウ</t>
    </rPh>
    <rPh sb="14" eb="20">
      <t>キカイシキチュウシャジョウ</t>
    </rPh>
    <rPh sb="21" eb="25">
      <t>シュウヨウダイスウ</t>
    </rPh>
    <rPh sb="26" eb="28">
      <t>ゴウケイ</t>
    </rPh>
    <rPh sb="48" eb="49">
      <t>コ</t>
    </rPh>
    <phoneticPr fontId="2"/>
  </si>
  <si>
    <r>
      <t>①「躯体コンクリート補修」</t>
    </r>
    <r>
      <rPr>
        <sz val="11"/>
        <color theme="1"/>
        <rFont val="ＭＳ 明朝"/>
        <family val="1"/>
        <charset val="128"/>
      </rPr>
      <t xml:space="preserve"> </t>
    </r>
    <r>
      <rPr>
        <sz val="9"/>
        <color theme="1"/>
        <rFont val="ＭＳ 明朝"/>
        <family val="1"/>
        <charset val="128"/>
      </rPr>
      <t>（記入の必要はありません。）</t>
    </r>
    <rPh sb="2" eb="4">
      <t>クタイ</t>
    </rPh>
    <phoneticPr fontId="2"/>
  </si>
  <si>
    <r>
      <t>②「外壁塗装」</t>
    </r>
    <r>
      <rPr>
        <sz val="11"/>
        <color theme="1"/>
        <rFont val="ＭＳ 明朝"/>
        <family val="1"/>
        <charset val="128"/>
      </rPr>
      <t xml:space="preserve"> </t>
    </r>
    <r>
      <rPr>
        <sz val="9"/>
        <color theme="1"/>
        <rFont val="ＭＳ 明朝"/>
        <family val="1"/>
        <charset val="128"/>
      </rPr>
      <t>（雨掛かり部分及び非雨掛かり部分）</t>
    </r>
    <rPh sb="9" eb="10">
      <t>アメ</t>
    </rPh>
    <rPh sb="10" eb="11">
      <t>ガ</t>
    </rPh>
    <rPh sb="13" eb="15">
      <t>ブブン</t>
    </rPh>
    <rPh sb="15" eb="16">
      <t>オヨ</t>
    </rPh>
    <rPh sb="17" eb="19">
      <t>ヒアメ</t>
    </rPh>
    <rPh sb="19" eb="20">
      <t>ガ</t>
    </rPh>
    <rPh sb="22" eb="24">
      <t>ブブン</t>
    </rPh>
    <phoneticPr fontId="2"/>
  </si>
  <si>
    <t>★ 空調設備とは、管理事務室、集会室等のエアコンをいいます。</t>
    <rPh sb="11" eb="13">
      <t>ジム</t>
    </rPh>
    <phoneticPr fontId="2"/>
  </si>
  <si>
    <t xml:space="preserve"> 管理事務室、集会室等がない場合は、記入の必要はありません。</t>
    <rPh sb="3" eb="5">
      <t>ジム</t>
    </rPh>
    <phoneticPr fontId="2"/>
  </si>
  <si>
    <t>★ 換気設備とは、管理事務室、集会室、機械室、電気室等の換気扇、ダクト類、換気口、</t>
    <rPh sb="11" eb="13">
      <t>ジム</t>
    </rPh>
    <phoneticPr fontId="2"/>
  </si>
  <si>
    <t>５．駐車場等の使用料、管理費会計、その他からの修繕積立金への</t>
    <phoneticPr fontId="2"/>
  </si>
  <si>
    <t>継続的な繰入額（年額）</t>
    <phoneticPr fontId="2"/>
  </si>
  <si>
    <t xml:space="preserve">    わたり毎年継続して繰り入れられる予定の年間金額</t>
    <phoneticPr fontId="2"/>
  </si>
  <si>
    <t>６．修繕積立金の運用益（年額）</t>
    <phoneticPr fontId="2"/>
  </si>
  <si>
    <r>
      <t xml:space="preserve">★ </t>
    </r>
    <r>
      <rPr>
        <b/>
        <sz val="9"/>
        <color theme="1"/>
        <rFont val="ＭＳ Ｐゴシック"/>
        <family val="3"/>
        <charset val="128"/>
        <scheme val="minor"/>
      </rPr>
      <t>傾斜屋根がない場合は「１００％」</t>
    </r>
    <r>
      <rPr>
        <sz val="9"/>
        <color theme="1"/>
        <rFont val="ＭＳ Ｐゴシック"/>
        <family val="3"/>
        <charset val="128"/>
        <scheme val="minor"/>
      </rPr>
      <t>、 屋上防水がない場合は「０％」と記入して</t>
    </r>
    <phoneticPr fontId="2"/>
  </si>
  <si>
    <t>★ 屋外埋設部の配管長さが不明の場合は、道路の引込境界（敷地境界）から</t>
    <phoneticPr fontId="2"/>
  </si>
  <si>
    <t xml:space="preserve">    建物の反対側までの距離としてください。</t>
    <phoneticPr fontId="2"/>
  </si>
  <si>
    <t>★ 住棟内電話配線設備利用の場合は「２）ない」を選択して下さい。</t>
    <phoneticPr fontId="2"/>
  </si>
  <si>
    <t>「機械式駐車場」の取替（又は設置）</t>
    <phoneticPr fontId="2"/>
  </si>
  <si>
    <t>★ 修繕工事を実施した年または実施予定年（西暦）を記入してください。</t>
    <rPh sb="15" eb="19">
      <t>ジッシヨテイ</t>
    </rPh>
    <rPh sb="19" eb="20">
      <t>ネン</t>
    </rPh>
    <phoneticPr fontId="2"/>
  </si>
  <si>
    <t>周期：</t>
    <rPh sb="0" eb="2">
      <t>シュウキ</t>
    </rPh>
    <phoneticPr fontId="2"/>
  </si>
  <si>
    <t>★ 金額は、税抜き金額を記入してください。</t>
    <phoneticPr fontId="2"/>
  </si>
  <si>
    <t>★ 駐車場使用料からその管理に充当した残金、管理費会計、その他から将来に</t>
    <phoneticPr fontId="2"/>
  </si>
  <si>
    <t>★ 周期は、修繕を実施した年から次回の修繕予定までの年を記入してください。</t>
    <rPh sb="2" eb="4">
      <t>シュウキ</t>
    </rPh>
    <rPh sb="6" eb="8">
      <t>シュウゼン</t>
    </rPh>
    <rPh sb="9" eb="11">
      <t>ジッシ</t>
    </rPh>
    <rPh sb="13" eb="14">
      <t>トシ</t>
    </rPh>
    <rPh sb="16" eb="18">
      <t>ジカイ</t>
    </rPh>
    <rPh sb="19" eb="21">
      <t>シュウゼン</t>
    </rPh>
    <rPh sb="21" eb="23">
      <t>ヨテイ</t>
    </rPh>
    <rPh sb="26" eb="27">
      <t>ネン</t>
    </rPh>
    <phoneticPr fontId="2"/>
  </si>
  <si>
    <t>管理組合区分</t>
    <rPh sb="0" eb="4">
      <t>カンリクミアイ</t>
    </rPh>
    <rPh sb="4" eb="6">
      <t>クブン</t>
    </rPh>
    <phoneticPr fontId="2"/>
  </si>
  <si>
    <t>★ どちらかにチェックを入れてください。</t>
    <rPh sb="12" eb="13">
      <t>イ</t>
    </rPh>
    <phoneticPr fontId="2"/>
  </si>
  <si>
    <t>★ 登録されている管理組合は、登録番号をご記入ください。</t>
    <rPh sb="15" eb="17">
      <t>トウロク</t>
    </rPh>
    <rPh sb="17" eb="19">
      <t>バンゴウ</t>
    </rPh>
    <phoneticPr fontId="2"/>
  </si>
  <si>
    <t>★ 市町村名、住居表示までご記入下さい。</t>
    <rPh sb="7" eb="9">
      <t>ジュウキョ</t>
    </rPh>
    <rPh sb="9" eb="11">
      <t>ヒョウジ</t>
    </rPh>
    <phoneticPr fontId="2"/>
  </si>
  <si>
    <t>★ ルーフバルコニーは、①の「屋上防水（保護）」になります。</t>
    <rPh sb="15" eb="17">
      <t>オクジョウ</t>
    </rPh>
    <rPh sb="17" eb="19">
      <t>ボウスイ</t>
    </rPh>
    <rPh sb="20" eb="22">
      <t>ホゴ</t>
    </rPh>
    <phoneticPr fontId="2"/>
  </si>
  <si>
    <t>①と②の屋上防水が併用されている場合</t>
    <phoneticPr fontId="2"/>
  </si>
  <si>
    <t>①の面積の割合は、①②合計の</t>
    <phoneticPr fontId="2"/>
  </si>
  <si>
    <t>★ ルーフバルコニーは、①の「屋上防水（保護）」になります。</t>
    <phoneticPr fontId="2"/>
  </si>
  <si>
    <t>★ 併用されていなければ記入の必要はありません。</t>
    <phoneticPr fontId="2"/>
  </si>
  <si>
    <t>（傾斜屋根がない場合は１００％と記載ください。）</t>
    <phoneticPr fontId="2"/>
  </si>
  <si>
    <t xml:space="preserve">    入力は出来ません。</t>
    <rPh sb="4" eb="6">
      <t>ニュウリョク</t>
    </rPh>
    <rPh sb="7" eb="9">
      <t>デキ</t>
    </rPh>
    <phoneticPr fontId="2"/>
  </si>
  <si>
    <t>★ 記入票①「10．住戸タイプ別面積表」のバルコニー面積合計を超えての</t>
    <phoneticPr fontId="2"/>
  </si>
  <si>
    <t>★ タウンハウス型とは、２階建て程度の住戸が連続して１棟を構成するものを</t>
    <phoneticPr fontId="2"/>
  </si>
  <si>
    <t>★ 部品交換（オーバーホール）等の場合は、「2)実施していない」を選択してください。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</si>
</sst>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0"/>
    <numFmt numFmtId="177" formatCode="000000000"/>
  </numFmts>
  <fonts count="2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8"/>
      <color theme="1"/>
      <name val="ＭＳ Ｐゴシック"/>
      <family val="2"/>
      <charset val="128"/>
      <scheme val="minor"/>
    </font>
    <font>
      <b/>
      <sz val="12"/>
      <color theme="1"/>
      <name val="ＭＳ Ｐゴシック"/>
      <family val="3"/>
      <charset val="128"/>
      <scheme val="minor"/>
    </font>
    <font>
      <sz val="7"/>
      <color theme="1"/>
      <name val="ＭＳ Ｐゴシック"/>
      <family val="3"/>
      <charset val="128"/>
      <scheme val="minor"/>
    </font>
    <font>
      <u/>
      <sz val="11"/>
      <color theme="1"/>
      <name val="ＭＳ Ｐゴシック"/>
      <family val="3"/>
      <charset val="128"/>
      <scheme val="minor"/>
    </font>
    <font>
      <b/>
      <sz val="11"/>
      <color theme="1"/>
      <name val="ＭＳ Ｐゴシック"/>
      <family val="3"/>
      <charset val="128"/>
      <scheme val="minor"/>
    </font>
    <font>
      <sz val="10.5"/>
      <color theme="1"/>
      <name val="ＭＳ 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10"/>
      <color theme="1"/>
      <name val="ＭＳ Ｐゴシック"/>
      <family val="3"/>
      <charset val="128"/>
      <scheme val="major"/>
    </font>
    <font>
      <sz val="9"/>
      <color theme="8"/>
      <name val="ＭＳ Ｐゴシック"/>
      <family val="2"/>
      <charset val="128"/>
      <scheme val="minor"/>
    </font>
    <font>
      <sz val="11"/>
      <color theme="0"/>
      <name val="ＭＳ Ｐゴシック"/>
      <family val="2"/>
      <charset val="128"/>
      <scheme val="minor"/>
    </font>
    <font>
      <sz val="9"/>
      <color rgb="FF000000"/>
      <name val="Meiryo UI"/>
      <family val="3"/>
      <charset val="128"/>
    </font>
    <font>
      <sz val="11"/>
      <color rgb="FFC00000"/>
      <name val="ＭＳ Ｐゴシック"/>
      <family val="2"/>
      <charset val="128"/>
      <scheme val="minor"/>
    </font>
    <font>
      <sz val="11"/>
      <color rgb="FFC00000"/>
      <name val="ＭＳ Ｐゴシック"/>
      <family val="3"/>
      <charset val="128"/>
      <scheme val="minor"/>
    </font>
    <font>
      <sz val="11"/>
      <color theme="0"/>
      <name val="ＭＳ Ｐゴシック"/>
      <family val="3"/>
      <charset val="128"/>
      <scheme val="minor"/>
    </font>
    <font>
      <sz val="9"/>
      <color theme="8"/>
      <name val="ＭＳ Ｐゴシック"/>
      <family val="3"/>
      <charset val="128"/>
      <scheme val="major"/>
    </font>
    <font>
      <b/>
      <sz val="9"/>
      <color theme="1"/>
      <name val="ＭＳ Ｐゴシック"/>
      <family val="3"/>
      <charset val="128"/>
      <scheme val="minor"/>
    </font>
  </fonts>
  <fills count="5">
    <fill>
      <patternFill patternType="none"/>
    </fill>
    <fill>
      <patternFill patternType="gray125"/>
    </fill>
    <fill>
      <patternFill patternType="solid">
        <fgColor rgb="FFFFFF99"/>
        <bgColor indexed="64"/>
      </patternFill>
    </fill>
    <fill>
      <patternFill patternType="solid">
        <fgColor theme="7" tint="0.79998168889431442"/>
        <bgColor indexed="64"/>
      </patternFill>
    </fill>
    <fill>
      <patternFill patternType="solid">
        <fgColor theme="0" tint="-0.249977111117893"/>
        <bgColor indexed="64"/>
      </patternFill>
    </fill>
  </fills>
  <borders count="45">
    <border>
      <left/>
      <right/>
      <top/>
      <bottom/>
      <diagonal/>
    </border>
    <border>
      <left/>
      <right/>
      <top/>
      <bottom style="thin">
        <color indexed="64"/>
      </bottom>
      <diagonal/>
    </border>
    <border>
      <left style="thin">
        <color indexed="64"/>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hair">
        <color auto="1"/>
      </top>
      <bottom style="hair">
        <color auto="1"/>
      </bottom>
      <diagonal/>
    </border>
    <border>
      <left/>
      <right style="double">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auto="1"/>
      </top>
      <bottom/>
      <diagonal/>
    </border>
    <border>
      <left style="thin">
        <color indexed="64"/>
      </left>
      <right/>
      <top/>
      <bottom style="double">
        <color auto="1"/>
      </bottom>
      <diagonal/>
    </border>
    <border>
      <left/>
      <right style="thin">
        <color indexed="64"/>
      </right>
      <top style="double">
        <color auto="1"/>
      </top>
      <bottom/>
      <diagonal/>
    </border>
    <border>
      <left/>
      <right style="thin">
        <color indexed="64"/>
      </right>
      <top/>
      <bottom style="double">
        <color auto="1"/>
      </bottom>
      <diagonal/>
    </border>
    <border>
      <left style="thin">
        <color indexed="64"/>
      </left>
      <right style="thin">
        <color indexed="64"/>
      </right>
      <top/>
      <bottom style="double">
        <color auto="1"/>
      </bottom>
      <diagonal/>
    </border>
    <border>
      <left style="thin">
        <color auto="1"/>
      </left>
      <right style="thin">
        <color auto="1"/>
      </right>
      <top style="double">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1">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0" fillId="0" borderId="0" xfId="0" applyAlignment="1">
      <alignment horizontal="center" vertical="center"/>
    </xf>
    <xf numFmtId="0" fontId="3" fillId="0" borderId="0" xfId="0" applyFont="1">
      <alignment vertical="center"/>
    </xf>
    <xf numFmtId="0" fontId="0" fillId="0" borderId="0" xfId="0" applyFill="1">
      <alignment vertical="center"/>
    </xf>
    <xf numFmtId="0" fontId="0" fillId="2" borderId="0" xfId="0" applyFill="1">
      <alignment vertical="center"/>
    </xf>
    <xf numFmtId="0" fontId="0" fillId="0" borderId="2" xfId="0" applyBorder="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49" fontId="4" fillId="0" borderId="0" xfId="0" applyNumberFormat="1" applyFont="1">
      <alignment vertical="center"/>
    </xf>
    <xf numFmtId="0" fontId="0" fillId="0" borderId="0" xfId="0" applyBorder="1" applyAlignment="1">
      <alignment horizontal="center" vertical="center"/>
    </xf>
    <xf numFmtId="0" fontId="4" fillId="0" borderId="0" xfId="0" applyFont="1" applyBorder="1" applyAlignment="1">
      <alignment horizontal="center" vertical="center"/>
    </xf>
    <xf numFmtId="0" fontId="0" fillId="0" borderId="0" xfId="0" applyBorder="1" applyAlignment="1">
      <alignment vertical="center"/>
    </xf>
    <xf numFmtId="0" fontId="4" fillId="0" borderId="0" xfId="0" applyFont="1" applyAlignment="1"/>
    <xf numFmtId="0" fontId="4" fillId="0" borderId="2" xfId="0" applyFont="1" applyBorder="1">
      <alignment vertical="center"/>
    </xf>
    <xf numFmtId="0" fontId="4" fillId="0" borderId="0" xfId="0" applyFont="1" applyBorder="1">
      <alignment vertical="center"/>
    </xf>
    <xf numFmtId="0" fontId="11" fillId="2" borderId="0" xfId="0" applyFont="1" applyFill="1">
      <alignment vertical="center"/>
    </xf>
    <xf numFmtId="0" fontId="11" fillId="0" borderId="0" xfId="0" applyFont="1" applyFill="1">
      <alignment vertical="center"/>
    </xf>
    <xf numFmtId="49" fontId="0" fillId="0" borderId="0" xfId="0" applyNumberFormat="1" applyFont="1">
      <alignment vertical="center"/>
    </xf>
    <xf numFmtId="49" fontId="3" fillId="0" borderId="0" xfId="0" applyNumberFormat="1" applyFont="1">
      <alignment vertical="center"/>
    </xf>
    <xf numFmtId="0" fontId="4" fillId="0" borderId="0" xfId="0" applyFont="1" applyBorder="1" applyAlignment="1">
      <alignment vertical="top"/>
    </xf>
    <xf numFmtId="0" fontId="4" fillId="0" borderId="23" xfId="0" applyFont="1" applyBorder="1" applyAlignment="1">
      <alignment vertical="center"/>
    </xf>
    <xf numFmtId="0" fontId="5" fillId="0" borderId="23" xfId="0" applyFont="1" applyBorder="1" applyAlignment="1">
      <alignment vertical="center"/>
    </xf>
    <xf numFmtId="0" fontId="5" fillId="0" borderId="28" xfId="0" applyFont="1" applyBorder="1" applyAlignment="1">
      <alignment vertical="center"/>
    </xf>
    <xf numFmtId="0" fontId="5" fillId="0" borderId="25" xfId="0" applyFont="1" applyBorder="1" applyAlignment="1">
      <alignment vertical="center"/>
    </xf>
    <xf numFmtId="38" fontId="0" fillId="0" borderId="0" xfId="1" applyFont="1" applyBorder="1" applyAlignment="1">
      <alignment vertical="center"/>
    </xf>
    <xf numFmtId="0" fontId="0" fillId="0" borderId="0" xfId="0" applyFont="1" applyBorder="1" applyAlignment="1">
      <alignment horizontal="center" vertical="center"/>
    </xf>
    <xf numFmtId="0" fontId="14" fillId="2" borderId="0" xfId="0" applyFont="1" applyFill="1">
      <alignment vertical="center"/>
    </xf>
    <xf numFmtId="0" fontId="0" fillId="0" borderId="0" xfId="0" applyAlignment="1">
      <alignment horizontal="left" vertical="center" indent="1"/>
    </xf>
    <xf numFmtId="0" fontId="15" fillId="0" borderId="0" xfId="0" applyFont="1">
      <alignment vertical="center"/>
    </xf>
    <xf numFmtId="0" fontId="14" fillId="0" borderId="0" xfId="0" applyFont="1">
      <alignment vertical="center"/>
    </xf>
    <xf numFmtId="0" fontId="0" fillId="0" borderId="0" xfId="0" applyAlignment="1">
      <alignment vertical="center"/>
    </xf>
    <xf numFmtId="0" fontId="7" fillId="0" borderId="0" xfId="0" applyFont="1" applyBorder="1" applyAlignment="1">
      <alignment vertical="top" wrapText="1"/>
    </xf>
    <xf numFmtId="0" fontId="7" fillId="0" borderId="0" xfId="0" applyFont="1" applyBorder="1" applyAlignment="1">
      <alignment vertical="top"/>
    </xf>
    <xf numFmtId="0" fontId="7" fillId="0" borderId="0" xfId="0" applyFont="1" applyAlignment="1">
      <alignment vertical="top"/>
    </xf>
    <xf numFmtId="0" fontId="6" fillId="0" borderId="0" xfId="0" applyFont="1" applyAlignment="1">
      <alignment vertical="top" wrapText="1"/>
    </xf>
    <xf numFmtId="0" fontId="16" fillId="0" borderId="0" xfId="0" applyFont="1">
      <alignment vertical="center"/>
    </xf>
    <xf numFmtId="0" fontId="17" fillId="0" borderId="0" xfId="0" applyFont="1">
      <alignment vertical="center"/>
    </xf>
    <xf numFmtId="0" fontId="17" fillId="0" borderId="0" xfId="0" applyFont="1" applyAlignment="1">
      <alignment horizontal="left" vertical="center"/>
    </xf>
    <xf numFmtId="0" fontId="0" fillId="0" borderId="0" xfId="0" applyFont="1">
      <alignment vertical="center"/>
    </xf>
    <xf numFmtId="0" fontId="4" fillId="0" borderId="0" xfId="0" applyFont="1" applyAlignment="1">
      <alignment horizontal="left" vertical="center"/>
    </xf>
    <xf numFmtId="0" fontId="19" fillId="0" borderId="0" xfId="0" applyFont="1">
      <alignment vertical="center"/>
    </xf>
    <xf numFmtId="0" fontId="7" fillId="0" borderId="0" xfId="0" applyFont="1" applyAlignment="1">
      <alignment vertical="top" wrapText="1"/>
    </xf>
    <xf numFmtId="0" fontId="7" fillId="0" borderId="0" xfId="0" applyFont="1" applyAlignment="1">
      <alignment vertical="top"/>
    </xf>
    <xf numFmtId="0" fontId="7" fillId="0" borderId="0" xfId="0" applyFont="1" applyAlignment="1">
      <alignment vertical="center"/>
    </xf>
    <xf numFmtId="0" fontId="7" fillId="0" borderId="0" xfId="0" applyFont="1" applyAlignment="1">
      <alignment vertical="center" wrapText="1"/>
    </xf>
    <xf numFmtId="0" fontId="7" fillId="0" borderId="0" xfId="0" applyFont="1" applyBorder="1" applyAlignment="1">
      <alignment vertical="top" wrapText="1"/>
    </xf>
    <xf numFmtId="0" fontId="6" fillId="0" borderId="0" xfId="0" applyFont="1" applyAlignment="1">
      <alignment vertical="top" wrapText="1"/>
    </xf>
    <xf numFmtId="0" fontId="6" fillId="0" borderId="0" xfId="0" applyFont="1" applyBorder="1" applyAlignment="1">
      <alignment vertical="center" wrapText="1"/>
    </xf>
    <xf numFmtId="0" fontId="7" fillId="0" borderId="0" xfId="0" applyFont="1" applyBorder="1" applyAlignment="1">
      <alignment vertical="top"/>
    </xf>
    <xf numFmtId="0" fontId="0" fillId="0" borderId="0" xfId="0" applyBorder="1" applyAlignment="1">
      <alignment horizontal="center" vertical="center"/>
    </xf>
    <xf numFmtId="0" fontId="4" fillId="0" borderId="0" xfId="0" applyFont="1" applyBorder="1" applyAlignment="1">
      <alignment horizontal="left" vertical="center"/>
    </xf>
    <xf numFmtId="0" fontId="7" fillId="0" borderId="0" xfId="0" applyFont="1" applyBorder="1" applyAlignment="1">
      <alignment vertical="top"/>
    </xf>
    <xf numFmtId="0" fontId="7" fillId="0" borderId="0" xfId="0" applyFont="1" applyAlignment="1"/>
    <xf numFmtId="0" fontId="12" fillId="0" borderId="0" xfId="0" applyFont="1" applyBorder="1" applyAlignment="1">
      <alignment horizontal="center" vertical="center" wrapText="1"/>
    </xf>
    <xf numFmtId="0" fontId="5" fillId="0" borderId="0" xfId="0" applyFont="1" applyBorder="1" applyAlignment="1">
      <alignment vertical="center"/>
    </xf>
    <xf numFmtId="0" fontId="6" fillId="0" borderId="0" xfId="0" applyFont="1" applyAlignment="1">
      <alignment vertical="justify" wrapText="1"/>
    </xf>
    <xf numFmtId="0" fontId="0" fillId="3" borderId="39" xfId="0" applyFill="1" applyBorder="1" applyProtection="1">
      <alignment vertical="center"/>
      <protection locked="0"/>
    </xf>
    <xf numFmtId="0" fontId="20" fillId="0" borderId="0" xfId="0" applyFont="1" applyProtection="1">
      <alignment vertical="center"/>
    </xf>
    <xf numFmtId="0" fontId="0" fillId="0" borderId="0" xfId="0" applyProtection="1">
      <alignment vertical="center"/>
    </xf>
    <xf numFmtId="0" fontId="0" fillId="0" borderId="0" xfId="0" applyAlignment="1" applyProtection="1">
      <alignment vertical="center"/>
    </xf>
    <xf numFmtId="0" fontId="17" fillId="0" borderId="0" xfId="0" applyFont="1" applyProtection="1">
      <alignment vertical="center"/>
    </xf>
    <xf numFmtId="0" fontId="21" fillId="0" borderId="0" xfId="0" applyFont="1">
      <alignment vertical="center"/>
    </xf>
    <xf numFmtId="0" fontId="7" fillId="0" borderId="0" xfId="0" applyFont="1" applyBorder="1" applyAlignment="1">
      <alignment vertical="top" wrapText="1"/>
    </xf>
    <xf numFmtId="0" fontId="7" fillId="0" borderId="0" xfId="0" applyFont="1" applyAlignment="1">
      <alignment vertical="center"/>
    </xf>
    <xf numFmtId="0" fontId="7" fillId="0" borderId="0" xfId="0" applyFont="1" applyBorder="1" applyAlignment="1">
      <alignment vertical="top"/>
    </xf>
    <xf numFmtId="0" fontId="6" fillId="0" borderId="0" xfId="0" applyFont="1" applyBorder="1" applyAlignment="1">
      <alignment vertical="center"/>
    </xf>
    <xf numFmtId="0" fontId="6" fillId="0" borderId="0" xfId="0" applyFont="1" applyAlignment="1">
      <alignment vertical="top" wrapText="1"/>
    </xf>
    <xf numFmtId="0" fontId="21" fillId="0" borderId="0" xfId="0" applyFont="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vertical="center"/>
    </xf>
    <xf numFmtId="0" fontId="18" fillId="0" borderId="0" xfId="0" applyFont="1">
      <alignment vertical="center"/>
    </xf>
    <xf numFmtId="0" fontId="0" fillId="0" borderId="0" xfId="0" applyAlignment="1">
      <alignment horizontal="right" vertical="center"/>
    </xf>
    <xf numFmtId="0" fontId="0" fillId="0" borderId="0" xfId="0" applyFill="1" applyBorder="1">
      <alignment vertical="center"/>
    </xf>
    <xf numFmtId="0" fontId="21" fillId="0" borderId="0" xfId="0" applyFont="1" applyBorder="1" applyAlignment="1">
      <alignment vertical="center"/>
    </xf>
    <xf numFmtId="0" fontId="7" fillId="0" borderId="0" xfId="0" applyFont="1" applyAlignment="1">
      <alignment wrapText="1"/>
    </xf>
    <xf numFmtId="0" fontId="7"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vertical="center"/>
    </xf>
    <xf numFmtId="0" fontId="4" fillId="0" borderId="0" xfId="0" applyFont="1" applyAlignment="1">
      <alignment wrapText="1"/>
    </xf>
    <xf numFmtId="0" fontId="5" fillId="0" borderId="0" xfId="0" applyFont="1" applyAlignment="1">
      <alignment wrapText="1"/>
    </xf>
    <xf numFmtId="0" fontId="7" fillId="0" borderId="0" xfId="0" applyFont="1" applyBorder="1" applyAlignment="1">
      <alignment vertical="top" wrapText="1"/>
    </xf>
    <xf numFmtId="2" fontId="6" fillId="0" borderId="0" xfId="0" applyNumberFormat="1" applyFont="1">
      <alignment vertical="center"/>
    </xf>
    <xf numFmtId="2" fontId="7" fillId="0" borderId="0" xfId="0" applyNumberFormat="1" applyFont="1">
      <alignment vertical="center"/>
    </xf>
    <xf numFmtId="0" fontId="7" fillId="0" borderId="0" xfId="0" applyFont="1" applyAlignment="1">
      <alignment vertical="top"/>
    </xf>
    <xf numFmtId="0" fontId="26" fillId="0" borderId="0" xfId="0" applyFont="1">
      <alignment vertical="center"/>
    </xf>
    <xf numFmtId="0" fontId="0" fillId="0" borderId="0" xfId="0" applyBorder="1" applyAlignment="1" applyProtection="1">
      <alignment horizontal="center" vertical="center"/>
    </xf>
    <xf numFmtId="0" fontId="0" fillId="0" borderId="0" xfId="0" applyFont="1" applyBorder="1" applyAlignment="1" applyProtection="1">
      <alignment vertical="center"/>
    </xf>
    <xf numFmtId="0" fontId="4" fillId="0" borderId="43" xfId="0" applyFont="1" applyFill="1" applyBorder="1" applyAlignment="1" applyProtection="1">
      <alignment vertical="center"/>
    </xf>
    <xf numFmtId="0" fontId="0" fillId="0" borderId="44" xfId="0" applyFill="1" applyBorder="1" applyAlignment="1" applyProtection="1">
      <alignment horizontal="left" vertical="center"/>
    </xf>
    <xf numFmtId="0" fontId="0" fillId="0" borderId="0" xfId="0" applyFill="1" applyBorder="1" applyAlignment="1" applyProtection="1">
      <alignment horizontal="center" vertical="center"/>
    </xf>
    <xf numFmtId="0" fontId="0" fillId="0" borderId="0" xfId="0" applyFill="1" applyBorder="1" applyAlignment="1" applyProtection="1">
      <alignment vertical="center"/>
    </xf>
    <xf numFmtId="0" fontId="7" fillId="0" borderId="0" xfId="0" applyFont="1" applyAlignment="1">
      <alignment vertical="center"/>
    </xf>
    <xf numFmtId="0" fontId="6" fillId="0" borderId="0" xfId="0" applyFont="1" applyAlignment="1">
      <alignment vertical="center"/>
    </xf>
    <xf numFmtId="0" fontId="0" fillId="0" borderId="0" xfId="0" applyBorder="1" applyAlignment="1" applyProtection="1">
      <alignment horizontal="center" vertical="center"/>
    </xf>
    <xf numFmtId="0" fontId="6" fillId="0" borderId="0" xfId="0" applyFont="1" applyBorder="1" applyAlignment="1">
      <alignment vertical="center"/>
    </xf>
    <xf numFmtId="0" fontId="3" fillId="0" borderId="0" xfId="0" applyFont="1" applyFill="1" applyBorder="1" applyAlignment="1" applyProtection="1">
      <alignment vertical="center"/>
    </xf>
    <xf numFmtId="0" fontId="0" fillId="0" borderId="0" xfId="0" applyAlignment="1" applyProtection="1">
      <alignment horizontal="center" vertical="center"/>
    </xf>
    <xf numFmtId="38" fontId="0" fillId="0" borderId="0" xfId="1" applyFont="1" applyFill="1" applyBorder="1" applyAlignment="1" applyProtection="1">
      <alignment horizontal="center" vertical="center"/>
    </xf>
    <xf numFmtId="0" fontId="3" fillId="0" borderId="43" xfId="0" applyFont="1" applyFill="1" applyBorder="1" applyAlignment="1" applyProtection="1">
      <alignment vertical="center"/>
    </xf>
    <xf numFmtId="0" fontId="0" fillId="0" borderId="43" xfId="0" applyFill="1" applyBorder="1" applyAlignment="1" applyProtection="1">
      <alignment vertical="center"/>
    </xf>
    <xf numFmtId="0" fontId="0" fillId="0" borderId="0" xfId="0" applyProtection="1">
      <alignment vertical="center"/>
      <protection locked="0" hidden="1"/>
    </xf>
    <xf numFmtId="0" fontId="0" fillId="0" borderId="38" xfId="0" applyBorder="1">
      <alignment vertical="center"/>
    </xf>
    <xf numFmtId="0" fontId="0" fillId="4" borderId="38" xfId="0" applyFill="1" applyBorder="1">
      <alignment vertical="center"/>
    </xf>
    <xf numFmtId="0" fontId="6" fillId="0" borderId="0" xfId="0" applyFont="1" applyBorder="1" applyAlignment="1">
      <alignment vertical="top" wrapText="1"/>
    </xf>
    <xf numFmtId="0" fontId="6" fillId="0" borderId="0" xfId="0" applyFont="1" applyAlignment="1">
      <alignment vertical="center"/>
    </xf>
    <xf numFmtId="0" fontId="0" fillId="0" borderId="0" xfId="0" applyAlignment="1">
      <alignment vertical="center"/>
    </xf>
    <xf numFmtId="0" fontId="0" fillId="0" borderId="23" xfId="0" applyBorder="1" applyAlignment="1">
      <alignment vertical="center"/>
    </xf>
    <xf numFmtId="0" fontId="21" fillId="0" borderId="0" xfId="0" applyFont="1" applyAlignment="1">
      <alignment vertical="center" wrapText="1"/>
    </xf>
    <xf numFmtId="0" fontId="25" fillId="0" borderId="23" xfId="0" applyFont="1" applyBorder="1" applyAlignment="1">
      <alignment vertical="center" wrapText="1"/>
    </xf>
    <xf numFmtId="0" fontId="7" fillId="0" borderId="0" xfId="0" applyFont="1" applyAlignment="1"/>
    <xf numFmtId="0" fontId="6" fillId="0" borderId="0" xfId="0" applyFont="1" applyAlignment="1">
      <alignment horizontal="center" vertical="center"/>
    </xf>
    <xf numFmtId="0" fontId="7" fillId="0" borderId="0" xfId="0" applyFont="1" applyAlignment="1">
      <alignment vertical="top" wrapText="1"/>
    </xf>
    <xf numFmtId="0" fontId="6" fillId="0" borderId="0" xfId="0" applyFont="1" applyAlignment="1">
      <alignment vertical="top" wrapText="1"/>
    </xf>
    <xf numFmtId="1" fontId="0" fillId="3" borderId="40" xfId="0" applyNumberFormat="1" applyFill="1" applyBorder="1" applyAlignment="1" applyProtection="1">
      <alignment horizontal="center" vertical="center"/>
      <protection locked="0"/>
    </xf>
    <xf numFmtId="1" fontId="0" fillId="3" borderId="42" xfId="0" applyNumberFormat="1" applyFill="1" applyBorder="1" applyAlignment="1" applyProtection="1">
      <alignment horizontal="center" vertical="center"/>
      <protection locked="0"/>
    </xf>
    <xf numFmtId="1" fontId="0" fillId="3" borderId="41" xfId="0" applyNumberFormat="1"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0" fillId="3" borderId="41" xfId="0" applyFill="1" applyBorder="1" applyAlignment="1" applyProtection="1">
      <alignment horizontal="center" vertical="center"/>
      <protection locked="0"/>
    </xf>
    <xf numFmtId="0" fontId="0" fillId="3" borderId="42" xfId="0" applyFill="1" applyBorder="1" applyAlignment="1" applyProtection="1">
      <alignment horizontal="center" vertical="center"/>
      <protection locked="0"/>
    </xf>
    <xf numFmtId="40" fontId="0" fillId="3" borderId="40" xfId="1" applyNumberFormat="1" applyFont="1" applyFill="1" applyBorder="1" applyAlignment="1" applyProtection="1">
      <alignment horizontal="center" vertical="center"/>
      <protection locked="0"/>
    </xf>
    <xf numFmtId="40" fontId="0" fillId="3" borderId="42" xfId="1" applyNumberFormat="1" applyFont="1" applyFill="1" applyBorder="1" applyAlignment="1" applyProtection="1">
      <alignment horizontal="center" vertical="center"/>
      <protection locked="0"/>
    </xf>
    <xf numFmtId="40" fontId="0" fillId="3" borderId="41" xfId="1" applyNumberFormat="1" applyFont="1" applyFill="1" applyBorder="1" applyAlignment="1" applyProtection="1">
      <alignment horizontal="center" vertical="center"/>
      <protection locked="0"/>
    </xf>
    <xf numFmtId="0" fontId="5" fillId="0" borderId="20" xfId="0" applyFont="1" applyBorder="1" applyAlignment="1">
      <alignment vertical="top" wrapText="1"/>
    </xf>
    <xf numFmtId="0" fontId="5" fillId="0" borderId="21" xfId="0" applyFont="1" applyBorder="1" applyAlignment="1">
      <alignment vertical="top"/>
    </xf>
    <xf numFmtId="0" fontId="5" fillId="0" borderId="2" xfId="0" applyFont="1" applyBorder="1" applyAlignment="1">
      <alignment vertical="top"/>
    </xf>
    <xf numFmtId="0" fontId="5" fillId="0" borderId="0" xfId="0" applyFont="1" applyBorder="1" applyAlignment="1">
      <alignment vertical="top"/>
    </xf>
    <xf numFmtId="0" fontId="5" fillId="0" borderId="30" xfId="0" applyFont="1" applyBorder="1" applyAlignment="1">
      <alignment vertical="top"/>
    </xf>
    <xf numFmtId="0" fontId="5" fillId="0" borderId="16" xfId="0" applyFont="1" applyBorder="1" applyAlignment="1">
      <alignment vertical="top"/>
    </xf>
    <xf numFmtId="0" fontId="5" fillId="0" borderId="29" xfId="0" applyFont="1" applyBorder="1" applyAlignment="1">
      <alignment horizontal="center" vertical="top" wrapText="1"/>
    </xf>
    <xf numFmtId="0" fontId="5" fillId="0" borderId="11" xfId="0" applyFont="1" applyBorder="1" applyAlignment="1">
      <alignment horizontal="center" vertical="top"/>
    </xf>
    <xf numFmtId="0" fontId="5" fillId="0" borderId="12" xfId="0" applyFont="1" applyBorder="1" applyAlignment="1">
      <alignment horizontal="center" vertical="top"/>
    </xf>
    <xf numFmtId="0" fontId="5" fillId="0" borderId="2" xfId="0" applyFont="1" applyBorder="1" applyAlignment="1">
      <alignment horizontal="center" vertical="top"/>
    </xf>
    <xf numFmtId="0" fontId="5" fillId="0" borderId="0" xfId="0" applyFont="1" applyBorder="1" applyAlignment="1">
      <alignment horizontal="center" vertical="top"/>
    </xf>
    <xf numFmtId="0" fontId="5" fillId="0" borderId="14" xfId="0" applyFont="1" applyBorder="1" applyAlignment="1">
      <alignment horizontal="center" vertical="top"/>
    </xf>
    <xf numFmtId="0" fontId="5" fillId="0" borderId="30" xfId="0" applyFont="1" applyBorder="1" applyAlignment="1">
      <alignment horizontal="center" vertical="top"/>
    </xf>
    <xf numFmtId="0" fontId="5" fillId="0" borderId="16" xfId="0" applyFont="1" applyBorder="1" applyAlignment="1">
      <alignment horizontal="center" vertical="top"/>
    </xf>
    <xf numFmtId="0" fontId="5" fillId="0" borderId="17" xfId="0" applyFont="1" applyBorder="1" applyAlignment="1">
      <alignment horizontal="center" vertical="top"/>
    </xf>
    <xf numFmtId="0" fontId="5" fillId="0" borderId="34" xfId="0" applyFont="1" applyBorder="1" applyAlignment="1">
      <alignment horizontal="center" vertical="top" wrapText="1"/>
    </xf>
    <xf numFmtId="0" fontId="5" fillId="0" borderId="34" xfId="0" applyFont="1" applyBorder="1" applyAlignment="1">
      <alignment horizontal="center" vertical="top"/>
    </xf>
    <xf numFmtId="0" fontId="5" fillId="0" borderId="35" xfId="0" applyFont="1" applyBorder="1" applyAlignment="1">
      <alignment horizontal="center" vertical="top"/>
    </xf>
    <xf numFmtId="0" fontId="5" fillId="0" borderId="33" xfId="0" applyFont="1" applyBorder="1" applyAlignment="1">
      <alignment horizontal="center" vertical="top"/>
    </xf>
    <xf numFmtId="0" fontId="7" fillId="0" borderId="0" xfId="0" applyFont="1" applyAlignment="1">
      <alignment wrapText="1"/>
    </xf>
    <xf numFmtId="0" fontId="7" fillId="0" borderId="0" xfId="0" applyFont="1" applyAlignment="1">
      <alignment vertical="center" wrapText="1"/>
    </xf>
    <xf numFmtId="0" fontId="7" fillId="0" borderId="0" xfId="0" applyFont="1" applyAlignment="1">
      <alignment vertical="center"/>
    </xf>
    <xf numFmtId="0" fontId="6" fillId="0" borderId="0" xfId="0" applyFont="1" applyAlignment="1">
      <alignment horizontal="left" vertical="top" wrapText="1"/>
    </xf>
    <xf numFmtId="0" fontId="7" fillId="0" borderId="0" xfId="0" applyFont="1" applyAlignment="1">
      <alignment horizontal="left" vertical="top"/>
    </xf>
    <xf numFmtId="38" fontId="6" fillId="3" borderId="9" xfId="1" applyFont="1" applyFill="1" applyBorder="1" applyAlignment="1" applyProtection="1">
      <alignment horizontal="center" vertical="center"/>
      <protection locked="0"/>
    </xf>
    <xf numFmtId="38" fontId="6" fillId="3" borderId="19" xfId="1" applyFont="1" applyFill="1" applyBorder="1" applyAlignment="1" applyProtection="1">
      <alignment horizontal="center" vertical="center"/>
      <protection locked="0"/>
    </xf>
    <xf numFmtId="0" fontId="5" fillId="0" borderId="36" xfId="0" applyFont="1" applyBorder="1" applyAlignment="1">
      <alignment horizontal="center" vertical="top"/>
    </xf>
    <xf numFmtId="0" fontId="5" fillId="0" borderId="35" xfId="0" applyFont="1" applyBorder="1" applyAlignment="1">
      <alignment vertical="top" wrapText="1"/>
    </xf>
    <xf numFmtId="0" fontId="5" fillId="0" borderId="35" xfId="0" applyFont="1" applyBorder="1" applyAlignment="1">
      <alignment vertical="top"/>
    </xf>
    <xf numFmtId="0" fontId="5" fillId="0" borderId="33" xfId="0" applyFont="1" applyBorder="1" applyAlignment="1">
      <alignment vertical="top"/>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4" xfId="0" applyFont="1" applyBorder="1" applyAlignment="1">
      <alignment horizontal="right" vertical="center"/>
    </xf>
    <xf numFmtId="0" fontId="7" fillId="0" borderId="7" xfId="0" applyFont="1" applyBorder="1" applyAlignment="1">
      <alignment horizontal="right" vertical="center"/>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6" fillId="0" borderId="4" xfId="0" applyFont="1" applyBorder="1" applyAlignment="1">
      <alignment horizontal="center" vertical="center"/>
    </xf>
    <xf numFmtId="38" fontId="13" fillId="0" borderId="4" xfId="1" applyFont="1" applyBorder="1" applyAlignment="1" applyProtection="1">
      <alignment horizontal="right" vertical="center"/>
      <protection locked="0"/>
    </xf>
    <xf numFmtId="38" fontId="13" fillId="0" borderId="7" xfId="1" applyFont="1" applyBorder="1" applyAlignment="1" applyProtection="1">
      <alignment horizontal="right" vertical="center"/>
      <protection locked="0"/>
    </xf>
    <xf numFmtId="49" fontId="0" fillId="3" borderId="40" xfId="0" applyNumberFormat="1" applyFill="1" applyBorder="1" applyAlignment="1" applyProtection="1">
      <alignment vertical="center"/>
      <protection locked="0"/>
    </xf>
    <xf numFmtId="49" fontId="0" fillId="3" borderId="42" xfId="0" applyNumberFormat="1" applyFill="1" applyBorder="1" applyAlignment="1" applyProtection="1">
      <alignment vertical="center"/>
      <protection locked="0"/>
    </xf>
    <xf numFmtId="49" fontId="0" fillId="3" borderId="41" xfId="0" applyNumberFormat="1" applyFill="1" applyBorder="1" applyAlignment="1" applyProtection="1">
      <alignment vertical="center"/>
      <protection locked="0"/>
    </xf>
    <xf numFmtId="0" fontId="7" fillId="0" borderId="0" xfId="0" applyFont="1" applyBorder="1" applyAlignment="1">
      <alignment vertical="center"/>
    </xf>
    <xf numFmtId="0" fontId="7" fillId="0" borderId="0" xfId="0" applyFont="1" applyBorder="1" applyAlignment="1">
      <alignment vertical="top" wrapText="1"/>
    </xf>
    <xf numFmtId="0" fontId="7" fillId="0" borderId="0" xfId="0" applyFont="1" applyBorder="1" applyAlignment="1">
      <alignment vertical="top"/>
    </xf>
    <xf numFmtId="0" fontId="6" fillId="0" borderId="0" xfId="0" applyFont="1" applyBorder="1" applyAlignment="1">
      <alignment vertical="center"/>
    </xf>
    <xf numFmtId="177" fontId="0" fillId="3" borderId="40" xfId="0" applyNumberFormat="1" applyFill="1" applyBorder="1" applyAlignment="1" applyProtection="1">
      <alignment horizontal="center" vertical="center"/>
      <protection locked="0"/>
    </xf>
    <xf numFmtId="177" fontId="0" fillId="3" borderId="42" xfId="0" applyNumberFormat="1" applyFill="1" applyBorder="1" applyAlignment="1" applyProtection="1">
      <alignment horizontal="center" vertical="center"/>
      <protection locked="0"/>
    </xf>
    <xf numFmtId="177" fontId="0" fillId="3" borderId="41" xfId="0" applyNumberFormat="1" applyFill="1" applyBorder="1" applyAlignment="1" applyProtection="1">
      <alignment horizontal="center" vertical="center"/>
      <protection locked="0"/>
    </xf>
    <xf numFmtId="0" fontId="6" fillId="0" borderId="3" xfId="0" applyFont="1" applyBorder="1" applyAlignment="1">
      <alignment horizontal="center" vertical="distributed"/>
    </xf>
    <xf numFmtId="0" fontId="6" fillId="0" borderId="4" xfId="0" applyFont="1" applyBorder="1" applyAlignment="1">
      <alignment horizontal="center" vertical="distributed"/>
    </xf>
    <xf numFmtId="0" fontId="6" fillId="0" borderId="6" xfId="0" applyFont="1" applyBorder="1" applyAlignment="1">
      <alignment horizontal="center" vertical="distributed"/>
    </xf>
    <xf numFmtId="0" fontId="6" fillId="0" borderId="7" xfId="0" applyFont="1" applyBorder="1" applyAlignment="1">
      <alignment horizontal="center" vertical="distributed"/>
    </xf>
    <xf numFmtId="0" fontId="7" fillId="0" borderId="3" xfId="0" applyFont="1" applyBorder="1" applyAlignment="1">
      <alignment horizontal="center" vertical="center"/>
    </xf>
    <xf numFmtId="0" fontId="7" fillId="0" borderId="6" xfId="0" applyFont="1" applyBorder="1" applyAlignment="1">
      <alignment horizontal="center" vertical="center"/>
    </xf>
    <xf numFmtId="49" fontId="3" fillId="3" borderId="40" xfId="0" applyNumberFormat="1" applyFont="1" applyFill="1" applyBorder="1" applyAlignment="1" applyProtection="1">
      <alignment horizontal="left" vertical="center"/>
      <protection locked="0"/>
    </xf>
    <xf numFmtId="49" fontId="3" fillId="3" borderId="42" xfId="0" applyNumberFormat="1" applyFont="1" applyFill="1" applyBorder="1" applyAlignment="1" applyProtection="1">
      <alignment horizontal="left" vertical="center"/>
      <protection locked="0"/>
    </xf>
    <xf numFmtId="49" fontId="3" fillId="3" borderId="41" xfId="0" applyNumberFormat="1" applyFont="1" applyFill="1" applyBorder="1" applyAlignment="1" applyProtection="1">
      <alignment horizontal="left" vertical="center"/>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4" fillId="0" borderId="10" xfId="0" applyFont="1" applyBorder="1" applyAlignment="1">
      <alignment horizontal="center" vertical="top"/>
    </xf>
    <xf numFmtId="0" fontId="5" fillId="0" borderId="13" xfId="0" applyFont="1" applyBorder="1" applyAlignment="1">
      <alignment horizontal="center" vertical="top"/>
    </xf>
    <xf numFmtId="0" fontId="5" fillId="0" borderId="15" xfId="0" applyFont="1" applyBorder="1" applyAlignment="1">
      <alignment horizontal="center" vertical="top"/>
    </xf>
    <xf numFmtId="0" fontId="8" fillId="0" borderId="4" xfId="0" applyFont="1" applyBorder="1" applyAlignment="1" applyProtection="1">
      <alignment horizontal="left" vertical="center" indent="1"/>
      <protection locked="0"/>
    </xf>
    <xf numFmtId="0" fontId="8" fillId="0" borderId="5" xfId="0" applyFont="1" applyBorder="1" applyAlignment="1" applyProtection="1">
      <alignment horizontal="left" vertical="center" indent="1"/>
      <protection locked="0"/>
    </xf>
    <xf numFmtId="0" fontId="8" fillId="0" borderId="7" xfId="0" applyFont="1" applyBorder="1" applyAlignment="1" applyProtection="1">
      <alignment horizontal="left" vertical="center" indent="1"/>
      <protection locked="0"/>
    </xf>
    <xf numFmtId="0" fontId="8" fillId="0" borderId="8" xfId="0" applyFont="1" applyBorder="1" applyAlignment="1" applyProtection="1">
      <alignment horizontal="left" vertical="center" indent="1"/>
      <protection locked="0"/>
    </xf>
    <xf numFmtId="0" fontId="9" fillId="0" borderId="4" xfId="0" applyFont="1" applyBorder="1" applyAlignment="1" applyProtection="1">
      <alignment horizontal="left" vertical="center" indent="1"/>
      <protection locked="0"/>
    </xf>
    <xf numFmtId="0" fontId="9" fillId="0" borderId="5" xfId="0" applyFont="1" applyBorder="1" applyAlignment="1" applyProtection="1">
      <alignment horizontal="left" vertical="center" indent="1"/>
      <protection locked="0"/>
    </xf>
    <xf numFmtId="0" fontId="9" fillId="0" borderId="7" xfId="0" applyFont="1" applyBorder="1" applyAlignment="1" applyProtection="1">
      <alignment horizontal="left" vertical="center" indent="1"/>
      <protection locked="0"/>
    </xf>
    <xf numFmtId="0" fontId="9" fillId="0" borderId="8" xfId="0" applyFont="1" applyBorder="1" applyAlignment="1" applyProtection="1">
      <alignment horizontal="left" vertical="center" indent="1"/>
      <protection locked="0"/>
    </xf>
    <xf numFmtId="0" fontId="6" fillId="0" borderId="4"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38" fontId="0" fillId="3" borderId="40" xfId="1" applyFont="1" applyFill="1" applyBorder="1" applyAlignment="1" applyProtection="1">
      <alignment vertical="center"/>
      <protection locked="0"/>
    </xf>
    <xf numFmtId="38" fontId="0" fillId="3" borderId="42" xfId="1" applyFont="1" applyFill="1" applyBorder="1" applyAlignment="1" applyProtection="1">
      <alignment vertical="center"/>
      <protection locked="0"/>
    </xf>
    <xf numFmtId="38" fontId="0" fillId="3" borderId="41" xfId="1" applyFont="1" applyFill="1" applyBorder="1" applyAlignment="1" applyProtection="1">
      <alignment vertical="center"/>
      <protection locked="0"/>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0" xfId="0" applyFont="1" applyAlignment="1"/>
    <xf numFmtId="0" fontId="0" fillId="3" borderId="40" xfId="0" applyFill="1" applyBorder="1" applyAlignment="1" applyProtection="1">
      <alignment horizontal="left" vertical="center"/>
      <protection locked="0"/>
    </xf>
    <xf numFmtId="0" fontId="0" fillId="3" borderId="42" xfId="0" applyFill="1" applyBorder="1" applyAlignment="1" applyProtection="1">
      <alignment horizontal="left" vertical="center"/>
      <protection locked="0"/>
    </xf>
    <xf numFmtId="0" fontId="0" fillId="3" borderId="41" xfId="0" applyFill="1" applyBorder="1" applyAlignment="1" applyProtection="1">
      <alignment horizontal="left" vertical="center"/>
      <protection locked="0"/>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49" fontId="0" fillId="3" borderId="40" xfId="0" applyNumberFormat="1" applyFont="1" applyFill="1" applyBorder="1" applyAlignment="1" applyProtection="1">
      <alignment horizontal="center" vertical="center"/>
      <protection locked="0"/>
    </xf>
    <xf numFmtId="49" fontId="0" fillId="3" borderId="41" xfId="0" applyNumberFormat="1" applyFont="1" applyFill="1" applyBorder="1" applyAlignment="1" applyProtection="1">
      <alignment horizontal="center" vertical="center"/>
      <protection locked="0"/>
    </xf>
    <xf numFmtId="0" fontId="0" fillId="3" borderId="40" xfId="0" applyFont="1" applyFill="1" applyBorder="1" applyAlignment="1" applyProtection="1">
      <alignment horizontal="center" vertical="center"/>
      <protection locked="0"/>
    </xf>
    <xf numFmtId="0" fontId="0" fillId="3" borderId="42" xfId="0" applyFont="1" applyFill="1" applyBorder="1" applyAlignment="1" applyProtection="1">
      <alignment horizontal="center" vertical="center"/>
      <protection locked="0"/>
    </xf>
    <xf numFmtId="0" fontId="0" fillId="3" borderId="41" xfId="0" applyFont="1" applyFill="1" applyBorder="1" applyAlignment="1" applyProtection="1">
      <alignment horizontal="center" vertical="center"/>
      <protection locked="0"/>
    </xf>
    <xf numFmtId="0" fontId="7" fillId="0" borderId="0" xfId="0" applyFont="1" applyAlignment="1">
      <alignment vertical="top"/>
    </xf>
    <xf numFmtId="49" fontId="4" fillId="3" borderId="40" xfId="0" applyNumberFormat="1" applyFont="1" applyFill="1" applyBorder="1" applyAlignment="1" applyProtection="1">
      <alignment horizontal="center" vertical="center"/>
      <protection locked="0"/>
    </xf>
    <xf numFmtId="49" fontId="4" fillId="3" borderId="41" xfId="0" applyNumberFormat="1" applyFont="1" applyFill="1" applyBorder="1" applyAlignment="1" applyProtection="1">
      <alignment horizontal="center" vertical="center"/>
      <protection locked="0"/>
    </xf>
    <xf numFmtId="49" fontId="0" fillId="3" borderId="42" xfId="0" applyNumberFormat="1" applyFont="1" applyFill="1" applyBorder="1" applyAlignment="1" applyProtection="1">
      <alignment horizontal="center" vertical="center"/>
      <protection locked="0"/>
    </xf>
    <xf numFmtId="0" fontId="5" fillId="0" borderId="31" xfId="0" applyFont="1" applyBorder="1" applyAlignment="1">
      <alignment horizontal="center" vertical="top"/>
    </xf>
    <xf numFmtId="0" fontId="5" fillId="0" borderId="23" xfId="0" applyFont="1" applyBorder="1" applyAlignment="1">
      <alignment horizontal="center" vertical="top"/>
    </xf>
    <xf numFmtId="0" fontId="5" fillId="0" borderId="32" xfId="0" applyFont="1" applyBorder="1" applyAlignment="1">
      <alignment horizontal="center" vertical="top"/>
    </xf>
    <xf numFmtId="0" fontId="5" fillId="0" borderId="11" xfId="0" applyFont="1" applyBorder="1" applyAlignment="1">
      <alignment horizontal="center" vertical="top" wrapText="1"/>
    </xf>
    <xf numFmtId="0" fontId="7" fillId="0" borderId="0" xfId="0" applyFont="1" applyAlignment="1">
      <alignment vertical="distributed" wrapText="1"/>
    </xf>
    <xf numFmtId="0" fontId="7" fillId="0" borderId="0" xfId="0" applyFont="1" applyAlignment="1">
      <alignment vertical="distributed"/>
    </xf>
    <xf numFmtId="49" fontId="6" fillId="3" borderId="18" xfId="0" applyNumberFormat="1" applyFont="1" applyFill="1" applyBorder="1" applyAlignment="1" applyProtection="1">
      <alignment horizontal="center" vertical="center"/>
      <protection locked="0"/>
    </xf>
    <xf numFmtId="49" fontId="6" fillId="3" borderId="9" xfId="0" applyNumberFormat="1" applyFont="1" applyFill="1" applyBorder="1" applyAlignment="1" applyProtection="1">
      <alignment horizontal="center" vertical="center"/>
      <protection locked="0"/>
    </xf>
    <xf numFmtId="49" fontId="6" fillId="3" borderId="13" xfId="0" applyNumberFormat="1" applyFont="1" applyFill="1" applyBorder="1" applyAlignment="1" applyProtection="1">
      <alignment horizontal="center" vertical="center"/>
      <protection locked="0"/>
    </xf>
    <xf numFmtId="49" fontId="6" fillId="3" borderId="0" xfId="0" applyNumberFormat="1" applyFont="1" applyFill="1" applyBorder="1" applyAlignment="1" applyProtection="1">
      <alignment horizontal="center" vertical="center"/>
      <protection locked="0"/>
    </xf>
    <xf numFmtId="49" fontId="6" fillId="3" borderId="15" xfId="0" applyNumberFormat="1" applyFont="1" applyFill="1" applyBorder="1" applyAlignment="1" applyProtection="1">
      <alignment horizontal="center" vertical="center"/>
      <protection locked="0"/>
    </xf>
    <xf numFmtId="49" fontId="6" fillId="3" borderId="16" xfId="0" applyNumberFormat="1" applyFont="1" applyFill="1" applyBorder="1" applyAlignment="1" applyProtection="1">
      <alignment horizontal="center" vertical="center"/>
      <protection locked="0"/>
    </xf>
    <xf numFmtId="0" fontId="6" fillId="3" borderId="35" xfId="0" applyFont="1" applyFill="1" applyBorder="1" applyAlignment="1" applyProtection="1">
      <alignment horizontal="center" vertical="center"/>
      <protection locked="0"/>
    </xf>
    <xf numFmtId="0" fontId="6" fillId="3" borderId="33" xfId="0" applyFont="1" applyFill="1" applyBorder="1" applyAlignment="1" applyProtection="1">
      <alignment horizontal="center" vertical="center"/>
      <protection locked="0"/>
    </xf>
    <xf numFmtId="0" fontId="6" fillId="3" borderId="37" xfId="0" applyFont="1" applyFill="1" applyBorder="1" applyAlignment="1" applyProtection="1">
      <alignment horizontal="center" vertical="center"/>
      <protection locked="0"/>
    </xf>
    <xf numFmtId="2" fontId="6" fillId="3" borderId="37" xfId="0" applyNumberFormat="1" applyFont="1" applyFill="1" applyBorder="1" applyAlignment="1" applyProtection="1">
      <alignment horizontal="center" vertical="center"/>
      <protection locked="0"/>
    </xf>
    <xf numFmtId="2" fontId="6" fillId="3" borderId="35" xfId="0" applyNumberFormat="1" applyFont="1" applyFill="1" applyBorder="1" applyAlignment="1" applyProtection="1">
      <alignment horizontal="center" vertical="center"/>
      <protection locked="0"/>
    </xf>
    <xf numFmtId="2" fontId="6" fillId="3" borderId="33" xfId="0" applyNumberFormat="1"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protection locked="0"/>
    </xf>
    <xf numFmtId="38" fontId="6" fillId="3" borderId="14" xfId="1" applyFont="1" applyFill="1" applyBorder="1" applyAlignment="1" applyProtection="1">
      <alignment horizontal="center" vertical="center"/>
      <protection locked="0"/>
    </xf>
    <xf numFmtId="38" fontId="6" fillId="3" borderId="16" xfId="1" applyFont="1" applyFill="1" applyBorder="1" applyAlignment="1" applyProtection="1">
      <alignment horizontal="center" vertical="center"/>
      <protection locked="0"/>
    </xf>
    <xf numFmtId="38" fontId="6" fillId="3" borderId="17" xfId="1" applyFont="1" applyFill="1" applyBorder="1" applyAlignment="1" applyProtection="1">
      <alignment horizontal="center" vertical="center"/>
      <protection locked="0"/>
    </xf>
    <xf numFmtId="49" fontId="6" fillId="3" borderId="10" xfId="0" applyNumberFormat="1" applyFont="1" applyFill="1" applyBorder="1" applyAlignment="1" applyProtection="1">
      <alignment horizontal="center" vertical="center"/>
      <protection locked="0"/>
    </xf>
    <xf numFmtId="49" fontId="6" fillId="3" borderId="11" xfId="0" applyNumberFormat="1" applyFont="1" applyFill="1" applyBorder="1" applyAlignment="1" applyProtection="1">
      <alignment horizontal="center" vertical="center"/>
      <protection locked="0"/>
    </xf>
    <xf numFmtId="0" fontId="6" fillId="3" borderId="34" xfId="0" applyFont="1" applyFill="1" applyBorder="1" applyAlignment="1" applyProtection="1">
      <alignment horizontal="center" vertical="center"/>
      <protection locked="0"/>
    </xf>
    <xf numFmtId="38" fontId="6" fillId="3" borderId="11" xfId="1" applyFont="1" applyFill="1" applyBorder="1" applyAlignment="1" applyProtection="1">
      <alignment horizontal="center" vertical="center"/>
      <protection locked="0"/>
    </xf>
    <xf numFmtId="38" fontId="6" fillId="3" borderId="12" xfId="1" applyFont="1" applyFill="1" applyBorder="1" applyAlignment="1" applyProtection="1">
      <alignment horizontal="center" vertical="center"/>
      <protection locked="0"/>
    </xf>
    <xf numFmtId="2" fontId="6" fillId="3" borderId="34" xfId="0" applyNumberFormat="1" applyFont="1" applyFill="1" applyBorder="1" applyAlignment="1" applyProtection="1">
      <alignment horizontal="center" vertical="center"/>
      <protection locked="0"/>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2" xfId="0" applyFont="1" applyBorder="1" applyAlignment="1">
      <alignment horizontal="left" vertical="center"/>
    </xf>
    <xf numFmtId="0" fontId="4" fillId="0" borderId="0" xfId="0" applyFont="1" applyBorder="1" applyAlignment="1">
      <alignment horizontal="left" vertical="center"/>
    </xf>
    <xf numFmtId="0" fontId="4" fillId="0" borderId="24" xfId="0" applyFont="1" applyBorder="1" applyAlignment="1">
      <alignment horizontal="left" vertical="center"/>
    </xf>
    <xf numFmtId="0" fontId="4" fillId="0" borderId="1" xfId="0" applyFont="1" applyBorder="1" applyAlignment="1">
      <alignment horizontal="left"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2" fontId="0" fillId="0" borderId="24" xfId="0" applyNumberFormat="1" applyBorder="1" applyAlignment="1" applyProtection="1">
      <alignment horizontal="center" vertical="center"/>
    </xf>
    <xf numFmtId="2" fontId="0" fillId="0" borderId="1" xfId="0" applyNumberFormat="1" applyBorder="1" applyAlignment="1" applyProtection="1">
      <alignment horizontal="center" vertical="center"/>
    </xf>
    <xf numFmtId="0" fontId="4"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6" fillId="0" borderId="0" xfId="0" applyFont="1" applyAlignment="1">
      <alignment vertical="distributed" wrapText="1"/>
    </xf>
    <xf numFmtId="38" fontId="0" fillId="0" borderId="40" xfId="1" applyFont="1" applyFill="1" applyBorder="1" applyAlignment="1" applyProtection="1">
      <alignment horizontal="center" vertical="center"/>
    </xf>
    <xf numFmtId="38" fontId="0" fillId="0" borderId="42" xfId="1" applyFont="1" applyFill="1" applyBorder="1" applyAlignment="1" applyProtection="1">
      <alignment horizontal="center" vertical="center"/>
    </xf>
    <xf numFmtId="38" fontId="0" fillId="0" borderId="41" xfId="1" applyFont="1" applyFill="1" applyBorder="1" applyAlignment="1" applyProtection="1">
      <alignment horizontal="center" vertical="center"/>
    </xf>
    <xf numFmtId="0" fontId="6" fillId="0" borderId="0" xfId="0" applyFont="1" applyAlignment="1">
      <alignment vertical="justify" wrapText="1"/>
    </xf>
    <xf numFmtId="0" fontId="0" fillId="0" borderId="38" xfId="0" applyBorder="1" applyAlignment="1" applyProtection="1">
      <alignment horizontal="center" vertical="center"/>
    </xf>
    <xf numFmtId="0" fontId="10" fillId="0" borderId="0" xfId="0" applyFont="1" applyAlignment="1">
      <alignment horizontal="left" vertical="center"/>
    </xf>
    <xf numFmtId="49" fontId="0" fillId="3" borderId="40" xfId="0" applyNumberFormat="1" applyFill="1" applyBorder="1" applyAlignment="1" applyProtection="1">
      <alignment horizontal="center" vertical="center"/>
      <protection locked="0"/>
    </xf>
    <xf numFmtId="49" fontId="0" fillId="3" borderId="42" xfId="0" applyNumberFormat="1" applyFill="1" applyBorder="1" applyAlignment="1" applyProtection="1">
      <alignment horizontal="center" vertical="center"/>
      <protection locked="0"/>
    </xf>
    <xf numFmtId="49" fontId="0" fillId="3" borderId="41" xfId="0" applyNumberFormat="1" applyFill="1" applyBorder="1" applyAlignment="1" applyProtection="1">
      <alignment horizontal="center" vertical="center"/>
      <protection locked="0"/>
    </xf>
    <xf numFmtId="49" fontId="3" fillId="3" borderId="40" xfId="0" applyNumberFormat="1" applyFont="1" applyFill="1" applyBorder="1" applyAlignment="1" applyProtection="1">
      <alignment horizontal="center" vertical="center"/>
      <protection locked="0"/>
    </xf>
    <xf numFmtId="49" fontId="3" fillId="3" borderId="42" xfId="0" applyNumberFormat="1" applyFont="1" applyFill="1" applyBorder="1" applyAlignment="1" applyProtection="1">
      <alignment horizontal="center" vertical="center"/>
      <protection locked="0"/>
    </xf>
    <xf numFmtId="49" fontId="3" fillId="3" borderId="41" xfId="0" applyNumberFormat="1" applyFont="1" applyFill="1" applyBorder="1" applyAlignment="1" applyProtection="1">
      <alignment horizontal="center" vertical="center"/>
      <protection locked="0"/>
    </xf>
    <xf numFmtId="176" fontId="0" fillId="3" borderId="40" xfId="0" applyNumberFormat="1" applyFill="1" applyBorder="1" applyAlignment="1" applyProtection="1">
      <alignment horizontal="center" vertical="center"/>
      <protection locked="0"/>
    </xf>
    <xf numFmtId="176" fontId="0" fillId="3" borderId="42" xfId="0" applyNumberFormat="1" applyFill="1" applyBorder="1" applyAlignment="1" applyProtection="1">
      <alignment horizontal="center" vertical="center"/>
      <protection locked="0"/>
    </xf>
    <xf numFmtId="176" fontId="0" fillId="3" borderId="41" xfId="0" applyNumberFormat="1" applyFill="1" applyBorder="1" applyAlignment="1" applyProtection="1">
      <alignment horizontal="center" vertical="center"/>
      <protection locked="0"/>
    </xf>
    <xf numFmtId="0" fontId="23" fillId="0" borderId="0" xfId="0" applyFont="1" applyAlignment="1">
      <alignment vertical="center" wrapText="1"/>
    </xf>
    <xf numFmtId="0" fontId="24" fillId="0" borderId="23" xfId="0" applyFont="1" applyBorder="1" applyAlignment="1">
      <alignment vertical="center" wrapText="1"/>
    </xf>
    <xf numFmtId="0" fontId="3" fillId="3" borderId="42" xfId="0" applyFont="1" applyFill="1" applyBorder="1" applyAlignment="1" applyProtection="1">
      <alignment horizontal="center" vertical="center"/>
      <protection locked="0"/>
    </xf>
    <xf numFmtId="0" fontId="3" fillId="3" borderId="41" xfId="0" applyFont="1" applyFill="1" applyBorder="1" applyAlignment="1" applyProtection="1">
      <alignment horizontal="center" vertical="center"/>
      <protection locked="0"/>
    </xf>
    <xf numFmtId="0" fontId="7" fillId="0" borderId="0" xfId="0" applyFont="1" applyBorder="1" applyAlignment="1">
      <alignment vertical="center" wrapText="1"/>
    </xf>
    <xf numFmtId="0" fontId="6" fillId="0" borderId="0" xfId="0" applyFont="1" applyAlignment="1">
      <alignment horizontal="left" vertical="center" indent="1"/>
    </xf>
    <xf numFmtId="0" fontId="3" fillId="3" borderId="40" xfId="0" applyFont="1" applyFill="1" applyBorder="1" applyAlignment="1" applyProtection="1">
      <alignment vertical="center"/>
      <protection locked="0"/>
    </xf>
    <xf numFmtId="0" fontId="3" fillId="3" borderId="42" xfId="0" applyFont="1" applyFill="1" applyBorder="1" applyAlignment="1" applyProtection="1">
      <alignment vertical="center"/>
      <protection locked="0"/>
    </xf>
    <xf numFmtId="0" fontId="0" fillId="3" borderId="40" xfId="0" applyFill="1" applyBorder="1" applyAlignment="1" applyProtection="1">
      <alignment vertical="center"/>
      <protection locked="0"/>
    </xf>
    <xf numFmtId="0" fontId="0" fillId="3" borderId="42" xfId="0" applyFill="1" applyBorder="1" applyAlignment="1" applyProtection="1">
      <alignment vertical="center"/>
      <protection locked="0"/>
    </xf>
    <xf numFmtId="0" fontId="0" fillId="3" borderId="40" xfId="0" applyFont="1" applyFill="1" applyBorder="1" applyAlignment="1" applyProtection="1">
      <alignment horizontal="center" vertical="center"/>
      <protection hidden="1"/>
    </xf>
    <xf numFmtId="0" fontId="0" fillId="3" borderId="42" xfId="0" applyFont="1" applyFill="1" applyBorder="1" applyAlignment="1" applyProtection="1">
      <alignment horizontal="center" vertical="center"/>
      <protection hidden="1"/>
    </xf>
    <xf numFmtId="0" fontId="0" fillId="3" borderId="41" xfId="0" applyFont="1" applyFill="1" applyBorder="1" applyAlignment="1" applyProtection="1">
      <alignment horizontal="center" vertical="center"/>
      <protection hidden="1"/>
    </xf>
    <xf numFmtId="0" fontId="6" fillId="0" borderId="0" xfId="0" applyFont="1" applyBorder="1" applyAlignment="1">
      <alignment vertical="top" wrapText="1"/>
    </xf>
    <xf numFmtId="49" fontId="0" fillId="3" borderId="40" xfId="0" applyNumberFormat="1" applyFill="1" applyBorder="1" applyAlignment="1" applyProtection="1">
      <alignment horizontal="left" vertical="center"/>
      <protection locked="0"/>
    </xf>
    <xf numFmtId="49" fontId="0" fillId="3" borderId="42" xfId="0" applyNumberFormat="1" applyFill="1" applyBorder="1" applyAlignment="1" applyProtection="1">
      <alignment horizontal="left" vertical="center"/>
      <protection locked="0"/>
    </xf>
    <xf numFmtId="49" fontId="0" fillId="3" borderId="41" xfId="0" applyNumberFormat="1" applyFill="1" applyBorder="1" applyAlignment="1" applyProtection="1">
      <alignment horizontal="left" vertical="center"/>
      <protection locked="0"/>
    </xf>
    <xf numFmtId="0" fontId="0" fillId="0" borderId="1" xfId="0" applyBorder="1" applyAlignment="1" applyProtection="1">
      <alignment horizontal="center" vertical="center"/>
    </xf>
    <xf numFmtId="0" fontId="0" fillId="0" borderId="25" xfId="0" applyBorder="1" applyAlignment="1" applyProtection="1">
      <alignment horizontal="center" vertical="center"/>
    </xf>
    <xf numFmtId="0" fontId="0" fillId="0" borderId="2" xfId="0" applyBorder="1" applyAlignment="1" applyProtection="1">
      <alignment horizontal="center" vertical="center"/>
    </xf>
    <xf numFmtId="0" fontId="0" fillId="0" borderId="0" xfId="0" applyBorder="1" applyAlignment="1" applyProtection="1">
      <alignment horizontal="center" vertical="center"/>
    </xf>
    <xf numFmtId="0" fontId="0" fillId="0" borderId="24" xfId="0" applyBorder="1" applyAlignment="1" applyProtection="1">
      <alignment horizontal="center" vertical="center"/>
    </xf>
    <xf numFmtId="0" fontId="5" fillId="0" borderId="20" xfId="0" applyFont="1" applyBorder="1" applyAlignment="1">
      <alignment horizontal="center" vertical="center"/>
    </xf>
    <xf numFmtId="0" fontId="9" fillId="0" borderId="27" xfId="0" applyFont="1" applyBorder="1" applyAlignment="1">
      <alignment horizontal="right" vertical="center"/>
    </xf>
    <xf numFmtId="0" fontId="9" fillId="0" borderId="28" xfId="0" applyFont="1" applyBorder="1" applyAlignment="1">
      <alignment horizontal="right" vertical="center"/>
    </xf>
    <xf numFmtId="0" fontId="21" fillId="0" borderId="0" xfId="0" applyFont="1" applyAlignment="1">
      <alignment horizontal="left" vertical="center"/>
    </xf>
    <xf numFmtId="0" fontId="5" fillId="0" borderId="0" xfId="0" applyFont="1" applyAlignment="1">
      <alignment horizontal="center" vertical="center"/>
    </xf>
    <xf numFmtId="0" fontId="5" fillId="0" borderId="44" xfId="0" applyFont="1" applyBorder="1" applyAlignment="1">
      <alignment horizontal="center" vertical="center"/>
    </xf>
    <xf numFmtId="0" fontId="4" fillId="0" borderId="0" xfId="0" applyFont="1" applyAlignment="1">
      <alignment horizontal="center" vertical="center"/>
    </xf>
    <xf numFmtId="0" fontId="4" fillId="0" borderId="44" xfId="0" applyFont="1" applyBorder="1" applyAlignment="1">
      <alignment horizontal="center" vertical="center"/>
    </xf>
    <xf numFmtId="0" fontId="6" fillId="0" borderId="38" xfId="0" applyFont="1" applyBorder="1" applyAlignment="1">
      <alignment horizontal="left" vertical="center"/>
    </xf>
    <xf numFmtId="0" fontId="0" fillId="0" borderId="0" xfId="0" applyAlignment="1" applyProtection="1">
      <alignment horizontal="center" vertical="center"/>
    </xf>
    <xf numFmtId="0" fontId="7" fillId="0" borderId="38" xfId="0" applyFont="1" applyBorder="1" applyAlignment="1">
      <alignment horizontal="left" vertical="center"/>
    </xf>
    <xf numFmtId="0" fontId="8" fillId="3" borderId="38" xfId="0" applyFont="1" applyFill="1" applyBorder="1" applyAlignment="1" applyProtection="1">
      <alignment horizontal="left" vertical="center"/>
      <protection locked="0"/>
    </xf>
    <xf numFmtId="38" fontId="0" fillId="3" borderId="40" xfId="1" applyFont="1" applyFill="1" applyBorder="1" applyAlignment="1" applyProtection="1">
      <alignment horizontal="center" vertical="center"/>
      <protection locked="0"/>
    </xf>
    <xf numFmtId="38" fontId="0" fillId="3" borderId="42" xfId="1" applyFont="1" applyFill="1" applyBorder="1" applyAlignment="1" applyProtection="1">
      <alignment horizontal="center" vertical="center"/>
      <protection locked="0"/>
    </xf>
    <xf numFmtId="38" fontId="0" fillId="3" borderId="41" xfId="1" applyFont="1" applyFill="1" applyBorder="1" applyAlignment="1" applyProtection="1">
      <alignment horizontal="center" vertical="center"/>
      <protection locked="0"/>
    </xf>
    <xf numFmtId="0" fontId="0" fillId="3" borderId="41" xfId="0" applyFill="1" applyBorder="1" applyAlignment="1" applyProtection="1">
      <alignment vertical="center"/>
      <protection locked="0"/>
    </xf>
    <xf numFmtId="0" fontId="6" fillId="0" borderId="0" xfId="0" applyFont="1" applyBorder="1" applyAlignment="1">
      <alignment wrapText="1"/>
    </xf>
    <xf numFmtId="0" fontId="6" fillId="0" borderId="0" xfId="0" applyFont="1" applyBorder="1" applyAlignment="1">
      <alignment vertical="center" wrapText="1"/>
    </xf>
    <xf numFmtId="0" fontId="6" fillId="0" borderId="0" xfId="0" applyFont="1" applyBorder="1" applyAlignment="1">
      <alignment vertical="top"/>
    </xf>
    <xf numFmtId="0" fontId="6" fillId="0" borderId="38" xfId="0" applyFont="1" applyBorder="1" applyAlignment="1">
      <alignment horizontal="center" vertical="center"/>
    </xf>
    <xf numFmtId="0" fontId="9" fillId="0" borderId="38" xfId="0" applyFont="1" applyBorder="1" applyAlignment="1">
      <alignment horizontal="left" vertical="center"/>
    </xf>
    <xf numFmtId="0" fontId="8" fillId="0" borderId="38" xfId="0" applyFont="1" applyBorder="1" applyAlignment="1">
      <alignment horizontal="left" vertical="center"/>
    </xf>
    <xf numFmtId="0" fontId="17" fillId="0" borderId="0" xfId="0" applyFont="1" applyBorder="1" applyAlignment="1">
      <alignment vertical="center"/>
    </xf>
    <xf numFmtId="2" fontId="0" fillId="3" borderId="40" xfId="0" applyNumberFormat="1" applyFill="1" applyBorder="1" applyAlignment="1" applyProtection="1">
      <alignment horizontal="center" vertical="center"/>
      <protection locked="0"/>
    </xf>
    <xf numFmtId="2" fontId="0" fillId="3" borderId="42" xfId="0" applyNumberFormat="1" applyFill="1" applyBorder="1" applyAlignment="1" applyProtection="1">
      <alignment horizontal="center" vertical="center"/>
      <protection locked="0"/>
    </xf>
    <xf numFmtId="2" fontId="0" fillId="3" borderId="41" xfId="0" applyNumberFormat="1" applyFill="1" applyBorder="1" applyAlignment="1" applyProtection="1">
      <alignment horizontal="center" vertical="center"/>
      <protection locked="0"/>
    </xf>
    <xf numFmtId="0" fontId="21" fillId="0" borderId="0" xfId="0" applyFont="1" applyAlignment="1">
      <alignment horizontal="left" vertical="top"/>
    </xf>
  </cellXfs>
  <cellStyles count="2">
    <cellStyle name="桁区切り" xfId="1" builtinId="6"/>
    <cellStyle name="標準" xfId="0" builtinId="0"/>
  </cellStyles>
  <dxfs count="316">
    <dxf>
      <fill>
        <patternFill>
          <bgColor theme="1" tint="0.499984740745262"/>
        </patternFill>
      </fill>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ont>
        <color rgb="FFC00000"/>
      </font>
    </dxf>
    <dxf>
      <font>
        <color rgb="FFC00000"/>
      </font>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ont>
        <color rgb="FFC00000"/>
      </font>
    </dxf>
    <dxf>
      <font>
        <color rgb="FFC00000"/>
      </font>
    </dxf>
    <dxf>
      <font>
        <color rgb="FFC00000"/>
      </font>
    </dxf>
    <dxf>
      <font>
        <color rgb="FFC00000"/>
      </font>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ont>
        <color rgb="FFC00000"/>
      </font>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ont>
        <color rgb="FFC00000"/>
      </font>
    </dxf>
    <dxf>
      <font>
        <color rgb="FFC00000"/>
      </font>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ill>
        <patternFill>
          <bgColor theme="1" tint="0.499984740745262"/>
        </patternFill>
      </fill>
    </dxf>
    <dxf>
      <font>
        <color rgb="FFC00000"/>
      </font>
    </dxf>
    <dxf>
      <font>
        <color rgb="FFC00000"/>
      </font>
    </dxf>
    <dxf>
      <fill>
        <patternFill>
          <bgColor theme="1" tint="0.499984740745262"/>
        </patternFill>
      </fill>
    </dxf>
    <dxf>
      <font>
        <color rgb="FFC00000"/>
      </font>
    </dxf>
    <dxf>
      <font>
        <color rgb="FFC00000"/>
      </font>
    </dxf>
    <dxf>
      <fill>
        <patternFill>
          <bgColor theme="1" tint="0.499984740745262"/>
        </patternFill>
      </fill>
    </dxf>
    <dxf>
      <fill>
        <patternFill>
          <bgColor theme="1" tint="0.499984740745262"/>
        </patternFill>
      </fill>
    </dxf>
    <dxf>
      <font>
        <color rgb="FFC00000"/>
      </font>
    </dxf>
    <dxf>
      <font>
        <color rgb="FFC00000"/>
      </font>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ont>
        <color rgb="FFC00000"/>
      </font>
    </dxf>
    <dxf>
      <font>
        <color rgb="FFC00000"/>
      </font>
    </dxf>
    <dxf>
      <fill>
        <patternFill>
          <bgColor theme="1" tint="0.499984740745262"/>
        </patternFill>
      </fill>
    </dxf>
    <dxf>
      <font>
        <color rgb="FFC00000"/>
      </font>
    </dxf>
    <dxf>
      <fill>
        <patternFill>
          <bgColor theme="1" tint="0.499984740745262"/>
        </patternFill>
      </fill>
    </dxf>
    <dxf>
      <font>
        <color rgb="FFC00000"/>
      </font>
    </dxf>
    <dxf>
      <font>
        <color rgb="FFC00000"/>
      </font>
    </dxf>
    <dxf>
      <font>
        <color rgb="FFC00000"/>
      </font>
    </dxf>
    <dxf>
      <font>
        <color rgb="FFC00000"/>
      </font>
    </dxf>
    <dxf>
      <font>
        <color rgb="FFC00000"/>
      </font>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ont>
        <color rgb="FFC00000"/>
      </font>
    </dxf>
    <dxf>
      <font>
        <color rgb="FFC00000"/>
      </font>
    </dxf>
    <dxf>
      <font>
        <color rgb="FFC00000"/>
      </font>
    </dxf>
    <dxf>
      <font>
        <color rgb="FFC00000"/>
      </font>
    </dxf>
    <dxf>
      <fill>
        <patternFill>
          <bgColor theme="1" tint="0.499984740745262"/>
        </patternFill>
      </fill>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ont>
        <color rgb="FFC00000"/>
      </font>
    </dxf>
    <dxf>
      <font>
        <color rgb="FFC00000"/>
      </font>
    </dxf>
    <dxf>
      <fill>
        <patternFill>
          <bgColor theme="1" tint="0.499984740745262"/>
        </patternFill>
      </fill>
    </dxf>
    <dxf>
      <fill>
        <patternFill>
          <bgColor theme="1" tint="0.499984740745262"/>
        </patternFill>
      </fill>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C00000"/>
      </font>
    </dxf>
    <dxf>
      <font>
        <color rgb="FFC00000"/>
      </font>
    </dxf>
    <dxf>
      <font>
        <color rgb="FFC0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CE4D6"/>
      <color rgb="FFFFCC99"/>
      <color rgb="FFFFF2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計算用!$A$2"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27</xdr:col>
      <xdr:colOff>171450</xdr:colOff>
      <xdr:row>168</xdr:row>
      <xdr:rowOff>28575</xdr:rowOff>
    </xdr:from>
    <xdr:to>
      <xdr:col>35</xdr:col>
      <xdr:colOff>18879</xdr:colOff>
      <xdr:row>171</xdr:row>
      <xdr:rowOff>66567</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t="36268"/>
        <a:stretch/>
      </xdr:blipFill>
      <xdr:spPr>
        <a:xfrm>
          <a:off x="5314950" y="22612350"/>
          <a:ext cx="1371429" cy="552342"/>
        </a:xfrm>
        <a:prstGeom prst="rect">
          <a:avLst/>
        </a:prstGeom>
      </xdr:spPr>
    </xdr:pic>
    <xdr:clientData/>
  </xdr:twoCellAnchor>
  <xdr:twoCellAnchor editAs="oneCell">
    <xdr:from>
      <xdr:col>28</xdr:col>
      <xdr:colOff>180975</xdr:colOff>
      <xdr:row>181</xdr:row>
      <xdr:rowOff>95250</xdr:rowOff>
    </xdr:from>
    <xdr:to>
      <xdr:col>34</xdr:col>
      <xdr:colOff>47499</xdr:colOff>
      <xdr:row>186</xdr:row>
      <xdr:rowOff>28474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a:srcRect t="23532"/>
        <a:stretch/>
      </xdr:blipFill>
      <xdr:spPr>
        <a:xfrm>
          <a:off x="5514975" y="24907875"/>
          <a:ext cx="1009524" cy="619024"/>
        </a:xfrm>
        <a:prstGeom prst="rect">
          <a:avLst/>
        </a:prstGeom>
      </xdr:spPr>
    </xdr:pic>
    <xdr:clientData/>
  </xdr:twoCellAnchor>
  <xdr:twoCellAnchor>
    <xdr:from>
      <xdr:col>39</xdr:col>
      <xdr:colOff>104775</xdr:colOff>
      <xdr:row>166</xdr:row>
      <xdr:rowOff>38100</xdr:rowOff>
    </xdr:from>
    <xdr:to>
      <xdr:col>46</xdr:col>
      <xdr:colOff>85725</xdr:colOff>
      <xdr:row>171</xdr:row>
      <xdr:rowOff>161925</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7534275" y="23202900"/>
          <a:ext cx="1314450" cy="981075"/>
          <a:chOff x="7534275" y="22469475"/>
          <a:chExt cx="1314450" cy="981075"/>
        </a:xfrm>
      </xdr:grpSpPr>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7534275" y="22469475"/>
            <a:ext cx="1276190" cy="952381"/>
          </a:xfrm>
          <a:prstGeom prst="rect">
            <a:avLst/>
          </a:prstGeom>
        </xdr:spPr>
      </xdr:pic>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8543925" y="23183850"/>
            <a:ext cx="304800" cy="2667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34</xdr:col>
      <xdr:colOff>0</xdr:colOff>
      <xdr:row>181</xdr:row>
      <xdr:rowOff>152400</xdr:rowOff>
    </xdr:from>
    <xdr:to>
      <xdr:col>37</xdr:col>
      <xdr:colOff>9525</xdr:colOff>
      <xdr:row>183</xdr:row>
      <xdr:rowOff>142875</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flipH="1">
          <a:off x="6477000" y="24879300"/>
          <a:ext cx="581025" cy="247650"/>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36</xdr:col>
      <xdr:colOff>152400</xdr:colOff>
      <xdr:row>180</xdr:row>
      <xdr:rowOff>0</xdr:rowOff>
    </xdr:from>
    <xdr:ext cx="514350" cy="276225"/>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7010400" y="24641175"/>
          <a:ext cx="514350"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廊下</a:t>
          </a:r>
        </a:p>
      </xdr:txBody>
    </xdr:sp>
    <xdr:clientData/>
  </xdr:oneCellAnchor>
  <xdr:oneCellAnchor>
    <xdr:from>
      <xdr:col>28</xdr:col>
      <xdr:colOff>47625</xdr:colOff>
      <xdr:row>167</xdr:row>
      <xdr:rowOff>95250</xdr:rowOff>
    </xdr:from>
    <xdr:ext cx="781050" cy="276225"/>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5381625" y="22679025"/>
          <a:ext cx="781050"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900"/>
            <a:t>平　面　図</a:t>
          </a:r>
        </a:p>
      </xdr:txBody>
    </xdr:sp>
    <xdr:clientData/>
  </xdr:oneCellAnchor>
  <xdr:oneCellAnchor>
    <xdr:from>
      <xdr:col>29</xdr:col>
      <xdr:colOff>95250</xdr:colOff>
      <xdr:row>180</xdr:row>
      <xdr:rowOff>0</xdr:rowOff>
    </xdr:from>
    <xdr:ext cx="781050" cy="276225"/>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619750" y="24726900"/>
          <a:ext cx="781050"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900"/>
            <a:t>平面図</a:t>
          </a:r>
        </a:p>
      </xdr:txBody>
    </xdr:sp>
    <xdr:clientData/>
  </xdr:oneCellAnchor>
  <mc:AlternateContent xmlns:mc="http://schemas.openxmlformats.org/markup-compatibility/2006">
    <mc:Choice xmlns:a14="http://schemas.microsoft.com/office/drawing/2010/main" Requires="a14">
      <xdr:twoCellAnchor editAs="oneCell">
        <xdr:from>
          <xdr:col>14</xdr:col>
          <xdr:colOff>161925</xdr:colOff>
          <xdr:row>14</xdr:row>
          <xdr:rowOff>161925</xdr:rowOff>
        </xdr:from>
        <xdr:to>
          <xdr:col>18</xdr:col>
          <xdr:colOff>57150</xdr:colOff>
          <xdr:row>16</xdr:row>
          <xdr:rowOff>66675</xdr:rowOff>
        </xdr:to>
        <xdr:sp macro="" textlink="">
          <xdr:nvSpPr>
            <xdr:cNvPr id="1029" name="Option Button 5" descr="管理組合"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管理組合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xdr:row>
          <xdr:rowOff>161925</xdr:rowOff>
        </xdr:from>
        <xdr:to>
          <xdr:col>23</xdr:col>
          <xdr:colOff>28575</xdr:colOff>
          <xdr:row>16</xdr:row>
          <xdr:rowOff>66675</xdr:rowOff>
        </xdr:to>
        <xdr:sp macro="" textlink="">
          <xdr:nvSpPr>
            <xdr:cNvPr id="1030" name="Option Button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管理組合法人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15</xdr:row>
          <xdr:rowOff>19050</xdr:rowOff>
        </xdr:from>
        <xdr:to>
          <xdr:col>24</xdr:col>
          <xdr:colOff>66675</xdr:colOff>
          <xdr:row>16</xdr:row>
          <xdr:rowOff>104775</xdr:rowOff>
        </xdr:to>
        <xdr:sp macro="" textlink="">
          <xdr:nvSpPr>
            <xdr:cNvPr id="1031" name="Group Box 7" hidden="1">
              <a:extLst>
                <a:ext uri="{63B3BB69-23CF-44E3-9099-C40C66FF867C}">
                  <a14:compatExt spid="_x0000_s10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95250</xdr:colOff>
      <xdr:row>463</xdr:row>
      <xdr:rowOff>9525</xdr:rowOff>
    </xdr:from>
    <xdr:to>
      <xdr:col>39</xdr:col>
      <xdr:colOff>37824</xdr:colOff>
      <xdr:row>472</xdr:row>
      <xdr:rowOff>85544</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5238750" y="64998600"/>
          <a:ext cx="2228574" cy="1476194"/>
        </a:xfrm>
        <a:prstGeom prst="rect">
          <a:avLst/>
        </a:prstGeom>
      </xdr:spPr>
    </xdr:pic>
    <xdr:clientData/>
  </xdr:twoCellAnchor>
  <xdr:oneCellAnchor>
    <xdr:from>
      <xdr:col>28</xdr:col>
      <xdr:colOff>9525</xdr:colOff>
      <xdr:row>464</xdr:row>
      <xdr:rowOff>95250</xdr:rowOff>
    </xdr:from>
    <xdr:ext cx="438151" cy="24237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343525" y="61312425"/>
          <a:ext cx="438151"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明朝" panose="02020609040205080304" pitchFamily="17" charset="-128"/>
              <a:ea typeface="ＭＳ 明朝" panose="02020609040205080304" pitchFamily="17" charset="-128"/>
            </a:rPr>
            <a:t>道路</a:t>
          </a:r>
        </a:p>
      </xdr:txBody>
    </xdr:sp>
    <xdr:clientData/>
  </xdr:oneCellAnchor>
  <xdr:oneCellAnchor>
    <xdr:from>
      <xdr:col>31</xdr:col>
      <xdr:colOff>47626</xdr:colOff>
      <xdr:row>464</xdr:row>
      <xdr:rowOff>0</xdr:rowOff>
    </xdr:from>
    <xdr:ext cx="676274" cy="242374"/>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953126" y="61217175"/>
          <a:ext cx="676274"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明朝" panose="02020609040205080304" pitchFamily="17" charset="-128"/>
              <a:ea typeface="ＭＳ 明朝" panose="02020609040205080304" pitchFamily="17" charset="-128"/>
            </a:rPr>
            <a:t>敷地境界</a:t>
          </a:r>
        </a:p>
      </xdr:txBody>
    </xdr:sp>
    <xdr:clientData/>
  </xdr:oneCellAnchor>
  <xdr:oneCellAnchor>
    <xdr:from>
      <xdr:col>36</xdr:col>
      <xdr:colOff>123826</xdr:colOff>
      <xdr:row>466</xdr:row>
      <xdr:rowOff>66675</xdr:rowOff>
    </xdr:from>
    <xdr:ext cx="657224" cy="242374"/>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6981826" y="61541025"/>
          <a:ext cx="657224"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明朝" panose="02020609040205080304" pitchFamily="17" charset="-128"/>
              <a:ea typeface="ＭＳ 明朝" panose="02020609040205080304" pitchFamily="17" charset="-128"/>
            </a:rPr>
            <a:t>埋設管</a:t>
          </a:r>
        </a:p>
      </xdr:txBody>
    </xdr:sp>
    <xdr:clientData/>
  </xdr:oneCellAnchor>
  <xdr:oneCellAnchor>
    <xdr:from>
      <xdr:col>31</xdr:col>
      <xdr:colOff>95250</xdr:colOff>
      <xdr:row>470</xdr:row>
      <xdr:rowOff>85725</xdr:rowOff>
    </xdr:from>
    <xdr:ext cx="704849" cy="242374"/>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6000750" y="62245875"/>
          <a:ext cx="704849"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明朝" panose="02020609040205080304" pitchFamily="17" charset="-128"/>
              <a:ea typeface="ＭＳ 明朝" panose="02020609040205080304" pitchFamily="17" charset="-128"/>
            </a:rPr>
            <a:t>配管長さ</a:t>
          </a:r>
        </a:p>
      </xdr:txBody>
    </xdr:sp>
    <xdr:clientData/>
  </xdr:oneCellAnchor>
  <xdr:oneCellAnchor>
    <xdr:from>
      <xdr:col>31</xdr:col>
      <xdr:colOff>142875</xdr:colOff>
      <xdr:row>466</xdr:row>
      <xdr:rowOff>114300</xdr:rowOff>
    </xdr:from>
    <xdr:ext cx="609599" cy="200025"/>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6048375" y="65560575"/>
          <a:ext cx="609599" cy="2000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latin typeface="ＭＳ 明朝" panose="02020609040205080304" pitchFamily="17" charset="-128"/>
              <a:ea typeface="ＭＳ 明朝" panose="02020609040205080304" pitchFamily="17" charset="-128"/>
            </a:rPr>
            <a:t>建　物</a:t>
          </a:r>
        </a:p>
      </xdr:txBody>
    </xdr:sp>
    <xdr:clientData/>
  </xdr:oneCellAnchor>
  <xdr:oneCellAnchor>
    <xdr:from>
      <xdr:col>28</xdr:col>
      <xdr:colOff>9525</xdr:colOff>
      <xdr:row>468</xdr:row>
      <xdr:rowOff>123824</xdr:rowOff>
    </xdr:from>
    <xdr:ext cx="216000" cy="628651"/>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5343525" y="61941074"/>
          <a:ext cx="216000" cy="62865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900">
              <a:latin typeface="ＭＳ 明朝" panose="02020609040205080304" pitchFamily="17" charset="-128"/>
              <a:ea typeface="ＭＳ 明朝" panose="02020609040205080304" pitchFamily="17" charset="-128"/>
            </a:rPr>
            <a:t>ガス本管</a:t>
          </a:r>
        </a:p>
      </xdr:txBody>
    </xdr:sp>
    <xdr:clientData/>
  </xdr:oneCellAnchor>
  <mc:AlternateContent xmlns:mc="http://schemas.openxmlformats.org/markup-compatibility/2006">
    <mc:Choice xmlns:a14="http://schemas.microsoft.com/office/drawing/2010/main" Requires="a14">
      <xdr:twoCellAnchor editAs="oneCell">
        <xdr:from>
          <xdr:col>1</xdr:col>
          <xdr:colOff>0</xdr:colOff>
          <xdr:row>794</xdr:row>
          <xdr:rowOff>133350</xdr:rowOff>
        </xdr:from>
        <xdr:to>
          <xdr:col>4</xdr:col>
          <xdr:colOff>47625</xdr:colOff>
          <xdr:row>796</xdr:row>
          <xdr:rowOff>66675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794</xdr:row>
          <xdr:rowOff>133350</xdr:rowOff>
        </xdr:from>
        <xdr:to>
          <xdr:col>13</xdr:col>
          <xdr:colOff>104775</xdr:colOff>
          <xdr:row>796</xdr:row>
          <xdr:rowOff>66675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センター通信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794</xdr:row>
          <xdr:rowOff>133350</xdr:rowOff>
        </xdr:from>
        <xdr:to>
          <xdr:col>26</xdr:col>
          <xdr:colOff>66675</xdr:colOff>
          <xdr:row>796</xdr:row>
          <xdr:rowOff>66675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友人・知人等からの紹介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796</xdr:row>
          <xdr:rowOff>95250</xdr:rowOff>
        </xdr:from>
        <xdr:to>
          <xdr:col>4</xdr:col>
          <xdr:colOff>47625</xdr:colOff>
          <xdr:row>798</xdr:row>
          <xdr:rowOff>28575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794</xdr:row>
          <xdr:rowOff>133350</xdr:rowOff>
        </xdr:from>
        <xdr:to>
          <xdr:col>34</xdr:col>
          <xdr:colOff>47625</xdr:colOff>
          <xdr:row>796</xdr:row>
          <xdr:rowOff>66675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過去に利用したことがある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794</xdr:row>
          <xdr:rowOff>133350</xdr:rowOff>
        </xdr:from>
        <xdr:to>
          <xdr:col>16</xdr:col>
          <xdr:colOff>171450</xdr:colOff>
          <xdr:row>796</xdr:row>
          <xdr:rowOff>66675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ホームページ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794</xdr:row>
          <xdr:rowOff>133350</xdr:rowOff>
        </xdr:from>
        <xdr:to>
          <xdr:col>8</xdr:col>
          <xdr:colOff>47625</xdr:colOff>
          <xdr:row>796</xdr:row>
          <xdr:rowOff>66675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チラシ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802</xdr:row>
          <xdr:rowOff>0</xdr:rowOff>
        </xdr:from>
        <xdr:to>
          <xdr:col>15</xdr:col>
          <xdr:colOff>114300</xdr:colOff>
          <xdr:row>803</xdr:row>
          <xdr:rowOff>66675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現在の長期修繕計画が適切かチェックしたい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809</xdr:row>
          <xdr:rowOff>66675</xdr:rowOff>
        </xdr:from>
        <xdr:to>
          <xdr:col>4</xdr:col>
          <xdr:colOff>47625</xdr:colOff>
          <xdr:row>811</xdr:row>
          <xdr:rowOff>19050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807</xdr:row>
          <xdr:rowOff>152400</xdr:rowOff>
        </xdr:from>
        <xdr:to>
          <xdr:col>31</xdr:col>
          <xdr:colOff>152400</xdr:colOff>
          <xdr:row>809</xdr:row>
          <xdr:rowOff>47625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長期修繕計画を初めて作成するので、将来の概算の工事費を把握したい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806</xdr:row>
          <xdr:rowOff>66675</xdr:rowOff>
        </xdr:from>
        <xdr:to>
          <xdr:col>29</xdr:col>
          <xdr:colOff>28575</xdr:colOff>
          <xdr:row>807</xdr:row>
          <xdr:rowOff>133350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長期修繕計画の見直しと修繕積立金の増額の検討を総会、理事会に諮る際の参考資料としたい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804</xdr:row>
          <xdr:rowOff>152400</xdr:rowOff>
        </xdr:from>
        <xdr:to>
          <xdr:col>27</xdr:col>
          <xdr:colOff>19050</xdr:colOff>
          <xdr:row>806</xdr:row>
          <xdr:rowOff>47625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依頼した専門家から提出された長期修繕計画の内容などが適切かチェックしたい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803</xdr:row>
          <xdr:rowOff>76200</xdr:rowOff>
        </xdr:from>
        <xdr:to>
          <xdr:col>13</xdr:col>
          <xdr:colOff>47625</xdr:colOff>
          <xdr:row>804</xdr:row>
          <xdr:rowOff>142875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現在の修繕積立金額が適切かチェックしたい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2.xml"/><Relationship Id="rId16" Type="http://schemas.openxmlformats.org/officeDocument/2006/relationships/ctrlProp" Target="../ctrlProps/ctrlProp16.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V248"/>
  <sheetViews>
    <sheetView tabSelected="1" view="pageLayout" zoomScaleNormal="100" zoomScaleSheetLayoutView="100" workbookViewId="0">
      <selection activeCell="C178" sqref="C178"/>
    </sheetView>
  </sheetViews>
  <sheetFormatPr defaultRowHeight="13.5" x14ac:dyDescent="0.15"/>
  <cols>
    <col min="1" max="48" width="2.75" customWidth="1"/>
    <col min="49" max="49" width="9.625" hidden="1" customWidth="1"/>
    <col min="50" max="50" width="6" hidden="1" customWidth="1"/>
    <col min="51" max="51" width="6.75" hidden="1" customWidth="1"/>
    <col min="52" max="52" width="9" hidden="1" customWidth="1"/>
    <col min="53" max="54" width="6.75" hidden="1" customWidth="1"/>
    <col min="55" max="55" width="4.25" hidden="1" customWidth="1"/>
    <col min="56" max="56" width="6" hidden="1" customWidth="1"/>
    <col min="57" max="58" width="2.5" hidden="1" customWidth="1"/>
    <col min="59" max="59" width="6.5" hidden="1" customWidth="1"/>
    <col min="60" max="60" width="5.75" hidden="1" customWidth="1"/>
    <col min="61" max="62" width="9" hidden="1" customWidth="1"/>
    <col min="63" max="63" width="5.25" hidden="1" customWidth="1"/>
    <col min="64" max="64" width="4.5" hidden="1" customWidth="1"/>
    <col min="65" max="65" width="7.5" hidden="1" customWidth="1"/>
    <col min="66" max="66" width="8.625" hidden="1" customWidth="1"/>
    <col min="67" max="67" width="5.25" hidden="1" customWidth="1"/>
    <col min="68" max="68" width="4.5" hidden="1" customWidth="1"/>
    <col min="69" max="69" width="7.5" hidden="1" customWidth="1"/>
    <col min="70" max="70" width="8.625" hidden="1" customWidth="1"/>
    <col min="71" max="71" width="9" hidden="1" customWidth="1"/>
    <col min="72" max="74" width="12.375" hidden="1" customWidth="1"/>
  </cols>
  <sheetData>
    <row r="1" spans="1:53" ht="13.5" customHeight="1" x14ac:dyDescent="0.15">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row>
    <row r="2" spans="1:53" ht="6.75"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row>
    <row r="3" spans="1:53" ht="9" customHeight="1" x14ac:dyDescent="0.15">
      <c r="A3" s="212" t="s">
        <v>424</v>
      </c>
      <c r="B3" s="213"/>
      <c r="C3" s="213"/>
      <c r="D3" s="213"/>
      <c r="E3" s="213"/>
      <c r="F3" s="213"/>
      <c r="G3" s="213"/>
      <c r="H3" s="213"/>
      <c r="I3" s="213"/>
      <c r="J3" s="213"/>
      <c r="K3" s="213"/>
      <c r="L3" s="213"/>
      <c r="M3" s="213"/>
      <c r="N3" s="213"/>
      <c r="O3" s="213"/>
      <c r="P3" s="213"/>
      <c r="Q3" s="213"/>
      <c r="R3" s="213"/>
      <c r="S3" s="213"/>
      <c r="T3" s="214"/>
      <c r="U3" s="181" t="s">
        <v>427</v>
      </c>
      <c r="V3" s="182"/>
      <c r="W3" s="182"/>
      <c r="X3" s="205"/>
      <c r="Y3" s="205"/>
      <c r="Z3" s="205"/>
      <c r="AA3" s="160" t="s">
        <v>430</v>
      </c>
      <c r="AB3" s="164"/>
      <c r="AC3" s="164"/>
      <c r="AD3" s="160" t="s">
        <v>431</v>
      </c>
      <c r="AE3" s="207"/>
      <c r="AF3" s="207"/>
      <c r="AG3" s="160" t="s">
        <v>432</v>
      </c>
      <c r="AH3" s="162" t="s">
        <v>433</v>
      </c>
      <c r="AI3" s="162"/>
      <c r="AJ3" s="162"/>
      <c r="AK3" s="162"/>
      <c r="AL3" s="162"/>
      <c r="AM3" s="164"/>
      <c r="AN3" s="164"/>
      <c r="AO3" s="164"/>
      <c r="AP3" s="164"/>
      <c r="AQ3" s="164"/>
      <c r="AR3" s="164"/>
      <c r="AS3" s="164"/>
      <c r="AT3" s="164"/>
      <c r="AU3" s="164"/>
      <c r="AV3" s="165"/>
    </row>
    <row r="4" spans="1:53" ht="9" customHeight="1" x14ac:dyDescent="0.15">
      <c r="A4" s="215"/>
      <c r="B4" s="216"/>
      <c r="C4" s="216"/>
      <c r="D4" s="216"/>
      <c r="E4" s="216"/>
      <c r="F4" s="216"/>
      <c r="G4" s="216"/>
      <c r="H4" s="216"/>
      <c r="I4" s="216"/>
      <c r="J4" s="216"/>
      <c r="K4" s="216"/>
      <c r="L4" s="216"/>
      <c r="M4" s="216"/>
      <c r="N4" s="216"/>
      <c r="O4" s="216"/>
      <c r="P4" s="216"/>
      <c r="Q4" s="216"/>
      <c r="R4" s="216"/>
      <c r="S4" s="216"/>
      <c r="T4" s="217"/>
      <c r="U4" s="183"/>
      <c r="V4" s="184"/>
      <c r="W4" s="184"/>
      <c r="X4" s="206"/>
      <c r="Y4" s="206"/>
      <c r="Z4" s="206"/>
      <c r="AA4" s="161"/>
      <c r="AB4" s="166"/>
      <c r="AC4" s="166"/>
      <c r="AD4" s="161"/>
      <c r="AE4" s="208"/>
      <c r="AF4" s="208"/>
      <c r="AG4" s="161"/>
      <c r="AH4" s="163"/>
      <c r="AI4" s="163"/>
      <c r="AJ4" s="163"/>
      <c r="AK4" s="163"/>
      <c r="AL4" s="163"/>
      <c r="AM4" s="166"/>
      <c r="AN4" s="166"/>
      <c r="AO4" s="166"/>
      <c r="AP4" s="166"/>
      <c r="AQ4" s="166"/>
      <c r="AR4" s="166"/>
      <c r="AS4" s="166"/>
      <c r="AT4" s="166"/>
      <c r="AU4" s="166"/>
      <c r="AV4" s="167"/>
    </row>
    <row r="5" spans="1:53" ht="9" customHeight="1" x14ac:dyDescent="0.15">
      <c r="A5" s="222" t="s">
        <v>425</v>
      </c>
      <c r="B5" s="223"/>
      <c r="C5" s="223"/>
      <c r="D5" s="197"/>
      <c r="E5" s="197"/>
      <c r="F5" s="197"/>
      <c r="G5" s="197"/>
      <c r="H5" s="197"/>
      <c r="I5" s="197"/>
      <c r="J5" s="197"/>
      <c r="K5" s="197"/>
      <c r="L5" s="197"/>
      <c r="M5" s="197"/>
      <c r="N5" s="197"/>
      <c r="O5" s="197"/>
      <c r="P5" s="197"/>
      <c r="Q5" s="197"/>
      <c r="R5" s="197"/>
      <c r="S5" s="197"/>
      <c r="T5" s="198"/>
      <c r="U5" s="185" t="s">
        <v>428</v>
      </c>
      <c r="V5" s="160"/>
      <c r="W5" s="160"/>
      <c r="X5" s="169"/>
      <c r="Y5" s="169"/>
      <c r="Z5" s="169"/>
      <c r="AA5" s="169"/>
      <c r="AB5" s="169"/>
      <c r="AC5" s="169"/>
      <c r="AD5" s="169"/>
      <c r="AE5" s="169"/>
      <c r="AF5" s="169"/>
      <c r="AG5" s="169"/>
      <c r="AH5" s="169"/>
      <c r="AI5" s="168" t="s">
        <v>434</v>
      </c>
      <c r="AJ5" s="12"/>
      <c r="AK5" s="12"/>
      <c r="AL5" s="12"/>
      <c r="AM5" s="12"/>
      <c r="AN5" s="12"/>
      <c r="AO5" s="12"/>
      <c r="AP5" s="12"/>
      <c r="AQ5" s="12"/>
      <c r="AR5" s="12"/>
      <c r="AS5" s="12"/>
      <c r="AT5" s="12"/>
      <c r="AU5" s="12"/>
      <c r="AV5" s="13"/>
    </row>
    <row r="6" spans="1:53" ht="9" customHeight="1" x14ac:dyDescent="0.15">
      <c r="A6" s="224"/>
      <c r="B6" s="225"/>
      <c r="C6" s="225"/>
      <c r="D6" s="199"/>
      <c r="E6" s="199"/>
      <c r="F6" s="199"/>
      <c r="G6" s="199"/>
      <c r="H6" s="199"/>
      <c r="I6" s="199"/>
      <c r="J6" s="199"/>
      <c r="K6" s="199"/>
      <c r="L6" s="199"/>
      <c r="M6" s="199"/>
      <c r="N6" s="199"/>
      <c r="O6" s="199"/>
      <c r="P6" s="199"/>
      <c r="Q6" s="199"/>
      <c r="R6" s="199"/>
      <c r="S6" s="199"/>
      <c r="T6" s="200"/>
      <c r="U6" s="186"/>
      <c r="V6" s="161"/>
      <c r="W6" s="161"/>
      <c r="X6" s="170"/>
      <c r="Y6" s="170"/>
      <c r="Z6" s="170"/>
      <c r="AA6" s="170"/>
      <c r="AB6" s="170"/>
      <c r="AC6" s="170"/>
      <c r="AD6" s="170"/>
      <c r="AE6" s="170"/>
      <c r="AF6" s="170"/>
      <c r="AG6" s="170"/>
      <c r="AH6" s="170"/>
      <c r="AI6" s="161"/>
      <c r="AJ6" s="14"/>
      <c r="AK6" s="14"/>
      <c r="AL6" s="14"/>
      <c r="AM6" s="14"/>
      <c r="AN6" s="14"/>
      <c r="AO6" s="14"/>
      <c r="AP6" s="14"/>
      <c r="AQ6" s="14"/>
      <c r="AR6" s="14"/>
      <c r="AS6" s="14"/>
      <c r="AT6" s="14"/>
      <c r="AU6" s="14"/>
      <c r="AV6" s="15"/>
    </row>
    <row r="7" spans="1:53" ht="9" customHeight="1" x14ac:dyDescent="0.15">
      <c r="A7" s="222" t="s">
        <v>426</v>
      </c>
      <c r="B7" s="223"/>
      <c r="C7" s="223"/>
      <c r="D7" s="201" t="s">
        <v>478</v>
      </c>
      <c r="E7" s="201"/>
      <c r="F7" s="201"/>
      <c r="G7" s="201"/>
      <c r="H7" s="201"/>
      <c r="I7" s="201"/>
      <c r="J7" s="201"/>
      <c r="K7" s="201"/>
      <c r="L7" s="201"/>
      <c r="M7" s="201"/>
      <c r="N7" s="201"/>
      <c r="O7" s="201"/>
      <c r="P7" s="201"/>
      <c r="Q7" s="201"/>
      <c r="R7" s="201"/>
      <c r="S7" s="201"/>
      <c r="T7" s="202"/>
      <c r="U7" s="185" t="s">
        <v>429</v>
      </c>
      <c r="V7" s="160"/>
      <c r="W7" s="160"/>
      <c r="X7" s="190" t="s">
        <v>479</v>
      </c>
      <c r="Y7" s="190"/>
      <c r="Z7" s="190"/>
      <c r="AA7" s="190"/>
      <c r="AB7" s="190"/>
      <c r="AC7" s="190"/>
      <c r="AD7" s="190"/>
      <c r="AE7" s="190"/>
      <c r="AF7" s="190"/>
      <c r="AG7" s="190"/>
      <c r="AH7" s="190"/>
      <c r="AI7" s="190"/>
      <c r="AJ7" s="190"/>
      <c r="AK7" s="190"/>
      <c r="AL7" s="190"/>
      <c r="AM7" s="190"/>
      <c r="AN7" s="190"/>
      <c r="AO7" s="190"/>
      <c r="AP7" s="190"/>
      <c r="AQ7" s="190"/>
      <c r="AR7" s="190"/>
      <c r="AS7" s="190"/>
      <c r="AT7" s="190"/>
      <c r="AU7" s="190"/>
      <c r="AV7" s="191"/>
    </row>
    <row r="8" spans="1:53" ht="9" customHeight="1" x14ac:dyDescent="0.15">
      <c r="A8" s="224"/>
      <c r="B8" s="225"/>
      <c r="C8" s="225"/>
      <c r="D8" s="203"/>
      <c r="E8" s="203"/>
      <c r="F8" s="203"/>
      <c r="G8" s="203"/>
      <c r="H8" s="203"/>
      <c r="I8" s="203"/>
      <c r="J8" s="203"/>
      <c r="K8" s="203"/>
      <c r="L8" s="203"/>
      <c r="M8" s="203"/>
      <c r="N8" s="203"/>
      <c r="O8" s="203"/>
      <c r="P8" s="203"/>
      <c r="Q8" s="203"/>
      <c r="R8" s="203"/>
      <c r="S8" s="203"/>
      <c r="T8" s="204"/>
      <c r="U8" s="186"/>
      <c r="V8" s="161"/>
      <c r="W8" s="161"/>
      <c r="X8" s="192"/>
      <c r="Y8" s="192"/>
      <c r="Z8" s="192"/>
      <c r="AA8" s="192"/>
      <c r="AB8" s="192"/>
      <c r="AC8" s="192"/>
      <c r="AD8" s="192"/>
      <c r="AE8" s="192"/>
      <c r="AF8" s="192"/>
      <c r="AG8" s="192"/>
      <c r="AH8" s="192"/>
      <c r="AI8" s="192"/>
      <c r="AJ8" s="192"/>
      <c r="AK8" s="192"/>
      <c r="AL8" s="192"/>
      <c r="AM8" s="192"/>
      <c r="AN8" s="192"/>
      <c r="AO8" s="192"/>
      <c r="AP8" s="192"/>
      <c r="AQ8" s="192"/>
      <c r="AR8" s="192"/>
      <c r="AS8" s="192"/>
      <c r="AT8" s="192"/>
      <c r="AU8" s="192"/>
      <c r="AV8" s="193"/>
      <c r="AW8" t="s">
        <v>405</v>
      </c>
      <c r="AX8" t="s">
        <v>405</v>
      </c>
      <c r="AY8" t="s">
        <v>406</v>
      </c>
    </row>
    <row r="9" spans="1:53" ht="15.75" customHeight="1" thickBot="1" x14ac:dyDescent="0.2">
      <c r="A9" s="292" t="s">
        <v>5</v>
      </c>
      <c r="B9" s="292"/>
      <c r="C9" s="292"/>
      <c r="D9" s="292"/>
      <c r="E9" s="292"/>
      <c r="F9" s="292"/>
      <c r="G9" s="292"/>
      <c r="H9" s="292"/>
      <c r="I9" s="292"/>
      <c r="J9" s="292"/>
      <c r="K9" s="292"/>
      <c r="L9" s="292"/>
      <c r="AB9" s="1" t="s">
        <v>8</v>
      </c>
    </row>
    <row r="10" spans="1:53" ht="15.75" customHeight="1" thickBot="1" x14ac:dyDescent="0.2">
      <c r="A10" s="292"/>
      <c r="B10" s="292"/>
      <c r="C10" s="292"/>
      <c r="D10" s="292"/>
      <c r="E10" s="292"/>
      <c r="F10" s="292"/>
      <c r="G10" s="292"/>
      <c r="H10" s="292"/>
      <c r="I10" s="292"/>
      <c r="J10" s="292"/>
      <c r="K10" s="292"/>
      <c r="L10" s="292"/>
      <c r="M10" s="1" t="s">
        <v>6</v>
      </c>
      <c r="N10" s="2"/>
      <c r="O10" s="2"/>
      <c r="P10" s="2"/>
      <c r="Q10" s="124"/>
      <c r="R10" s="125"/>
      <c r="S10" s="2" t="s">
        <v>0</v>
      </c>
      <c r="T10" s="124"/>
      <c r="U10" s="125"/>
      <c r="V10" s="2" t="s">
        <v>1</v>
      </c>
      <c r="W10" s="124">
        <v>30</v>
      </c>
      <c r="X10" s="125"/>
      <c r="Y10" s="2" t="s">
        <v>7</v>
      </c>
      <c r="AA10" s="69" t="s">
        <v>407</v>
      </c>
      <c r="AY10" t="b">
        <f>OR(ISBLANK(Q10),ISBLANK(T10),ISBLANK(W10))</f>
        <v>1</v>
      </c>
    </row>
    <row r="11" spans="1:53" ht="19.5" customHeight="1" x14ac:dyDescent="0.15">
      <c r="A11" s="23" t="s">
        <v>9</v>
      </c>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row>
    <row r="12" spans="1:53" s="8" customFormat="1" ht="3.75" customHeight="1" thickBot="1" x14ac:dyDescent="0.2">
      <c r="A12" s="24"/>
      <c r="AW12"/>
      <c r="AX12"/>
      <c r="AY12"/>
    </row>
    <row r="13" spans="1:53" ht="14.25" thickBot="1" x14ac:dyDescent="0.2">
      <c r="E13" s="5" t="s">
        <v>12</v>
      </c>
      <c r="H13" s="308"/>
      <c r="I13" s="309"/>
      <c r="J13" s="309"/>
      <c r="K13" s="309"/>
      <c r="L13" s="309"/>
      <c r="M13" s="309"/>
      <c r="N13" s="309"/>
      <c r="O13" s="309"/>
      <c r="P13" s="309"/>
      <c r="Q13" s="309"/>
      <c r="R13" s="309"/>
      <c r="S13" s="106"/>
      <c r="T13" s="103"/>
      <c r="U13" s="103"/>
      <c r="V13" s="103"/>
      <c r="W13" s="103"/>
      <c r="X13" s="103"/>
      <c r="Y13" s="66"/>
      <c r="Z13" s="10"/>
      <c r="AA13" s="11"/>
    </row>
    <row r="14" spans="1:53" ht="2.25" customHeight="1" thickBot="1" x14ac:dyDescent="0.2">
      <c r="E14" s="5"/>
      <c r="H14" s="6"/>
      <c r="I14" s="6"/>
      <c r="J14" s="6"/>
      <c r="K14" s="6"/>
      <c r="L14" s="6"/>
      <c r="M14" s="6"/>
      <c r="N14" s="6"/>
      <c r="O14" s="6"/>
      <c r="P14" s="6"/>
      <c r="Q14" s="6"/>
      <c r="R14" s="6"/>
      <c r="S14" s="104"/>
      <c r="T14" s="6"/>
      <c r="U14" s="6"/>
      <c r="V14" s="6"/>
      <c r="W14" s="6"/>
      <c r="X14" s="6"/>
      <c r="Y14" s="66"/>
      <c r="Z14" s="10"/>
      <c r="AA14" s="11"/>
    </row>
    <row r="15" spans="1:53" ht="13.5" customHeight="1" thickBot="1" x14ac:dyDescent="0.2">
      <c r="A15" s="25" t="s">
        <v>10</v>
      </c>
      <c r="C15" s="7" t="s">
        <v>11</v>
      </c>
      <c r="H15" s="310"/>
      <c r="I15" s="311"/>
      <c r="J15" s="311"/>
      <c r="K15" s="311"/>
      <c r="L15" s="311"/>
      <c r="M15" s="311"/>
      <c r="N15" s="311"/>
      <c r="O15" s="311"/>
      <c r="P15" s="311"/>
      <c r="Q15" s="311"/>
      <c r="R15" s="311"/>
      <c r="S15" s="107"/>
      <c r="T15" s="312" t="str">
        <f>IF(計算用!A2=1,"管理組合",IF(計算用!A2=2,"管理組合法人",""))</f>
        <v>管理組合</v>
      </c>
      <c r="U15" s="313">
        <v>0</v>
      </c>
      <c r="V15" s="313"/>
      <c r="W15" s="313"/>
      <c r="X15" s="314"/>
      <c r="Y15" s="106"/>
      <c r="Z15" s="2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row>
    <row r="16" spans="1:53" ht="12.75" customHeight="1" x14ac:dyDescent="0.15">
      <c r="A16" s="25"/>
      <c r="C16" s="7"/>
      <c r="H16" s="69" t="s">
        <v>407</v>
      </c>
      <c r="I16" s="33"/>
      <c r="J16" s="33"/>
      <c r="K16" s="33"/>
      <c r="L16" s="33"/>
      <c r="M16" s="33"/>
      <c r="N16" s="33"/>
      <c r="O16" s="33"/>
      <c r="P16" s="33"/>
      <c r="Q16" s="33"/>
      <c r="R16" s="33"/>
      <c r="S16" s="33"/>
      <c r="T16" s="81"/>
      <c r="U16" s="33"/>
      <c r="V16" s="1"/>
      <c r="Z16" s="21"/>
      <c r="AA16" s="315" t="s">
        <v>564</v>
      </c>
      <c r="AB16" s="315"/>
      <c r="AC16" s="315"/>
      <c r="AD16" s="315"/>
      <c r="AE16" s="315"/>
      <c r="AF16" s="315"/>
      <c r="AG16" s="315"/>
      <c r="AH16" s="315"/>
      <c r="AI16" s="315"/>
      <c r="AJ16" s="315"/>
      <c r="AK16" s="315"/>
      <c r="AL16" s="315"/>
      <c r="AM16" s="315"/>
      <c r="AN16" s="315"/>
      <c r="AO16" s="315"/>
      <c r="AP16" s="315"/>
      <c r="AQ16" s="315"/>
      <c r="AR16" s="315"/>
      <c r="AS16" s="315"/>
      <c r="AT16" s="315"/>
      <c r="AU16" s="315"/>
      <c r="AV16" s="315"/>
      <c r="AY16" t="b">
        <f>OR(ISBLANK(H13),ISBLANK(H15),T15="")</f>
        <v>1</v>
      </c>
      <c r="BA16" s="108"/>
    </row>
    <row r="17" spans="1:51" ht="12" customHeight="1" thickBot="1" x14ac:dyDescent="0.2">
      <c r="A17" s="25"/>
      <c r="C17" s="7"/>
      <c r="H17" s="69"/>
      <c r="I17" s="33"/>
      <c r="J17" s="33"/>
      <c r="K17" s="33"/>
      <c r="L17" s="33"/>
      <c r="M17" s="33"/>
      <c r="N17" s="33"/>
      <c r="O17" s="33"/>
      <c r="P17" s="33"/>
      <c r="Q17" s="33"/>
      <c r="R17" s="33"/>
      <c r="S17" s="33"/>
      <c r="T17" s="81"/>
      <c r="U17" s="33"/>
      <c r="V17" s="1"/>
      <c r="Z17" s="21"/>
      <c r="AA17" s="315" t="s">
        <v>565</v>
      </c>
      <c r="AB17" s="315"/>
      <c r="AC17" s="315"/>
      <c r="AD17" s="315"/>
      <c r="AE17" s="315"/>
      <c r="AF17" s="315"/>
      <c r="AG17" s="315"/>
      <c r="AH17" s="315"/>
      <c r="AI17" s="315"/>
      <c r="AJ17" s="315"/>
      <c r="AK17" s="315"/>
      <c r="AL17" s="315"/>
      <c r="AM17" s="315"/>
      <c r="AN17" s="315"/>
      <c r="AO17" s="315"/>
      <c r="AP17" s="315"/>
      <c r="AQ17" s="315"/>
      <c r="AR17" s="315"/>
      <c r="AS17" s="315"/>
      <c r="AT17" s="315"/>
      <c r="AU17" s="315"/>
      <c r="AV17" s="315"/>
    </row>
    <row r="18" spans="1:51" ht="14.25" thickBot="1" x14ac:dyDescent="0.2">
      <c r="C18" s="77" t="s">
        <v>422</v>
      </c>
      <c r="D18" s="76"/>
      <c r="E18" s="76"/>
      <c r="F18" s="76"/>
      <c r="G18" s="76"/>
      <c r="H18" s="76"/>
      <c r="I18" s="76"/>
      <c r="J18" s="76"/>
      <c r="K18" s="76"/>
      <c r="L18" s="76"/>
      <c r="M18" s="76"/>
      <c r="N18" s="76"/>
      <c r="P18" t="s">
        <v>408</v>
      </c>
      <c r="T18" s="38"/>
      <c r="U18" s="299"/>
      <c r="V18" s="300"/>
      <c r="W18" s="300"/>
      <c r="X18" s="301"/>
      <c r="Z18" s="21"/>
      <c r="AA18" s="307" t="s">
        <v>541</v>
      </c>
      <c r="AB18" s="307"/>
      <c r="AC18" s="307"/>
      <c r="AD18" s="307"/>
      <c r="AE18" s="307"/>
      <c r="AF18" s="307"/>
      <c r="AG18" s="307"/>
      <c r="AH18" s="307"/>
      <c r="AI18" s="307"/>
      <c r="AJ18" s="307"/>
      <c r="AK18" s="307"/>
      <c r="AL18" s="307"/>
      <c r="AM18" s="307"/>
      <c r="AN18" s="307"/>
      <c r="AO18" s="307"/>
      <c r="AP18" s="307"/>
      <c r="AQ18" s="307"/>
      <c r="AR18" s="307"/>
      <c r="AS18" s="307"/>
      <c r="AT18" s="307"/>
      <c r="AU18" s="307"/>
      <c r="AV18" s="307"/>
    </row>
    <row r="19" spans="1:51" ht="5.25" customHeight="1" thickBot="1" x14ac:dyDescent="0.2">
      <c r="C19" s="2"/>
      <c r="R19" s="33"/>
      <c r="S19" s="33"/>
      <c r="T19" s="33"/>
      <c r="U19" s="33"/>
      <c r="V19" s="33"/>
      <c r="W19" s="33"/>
      <c r="X19" s="33"/>
      <c r="Z19" s="21"/>
      <c r="AA19" s="55"/>
      <c r="AB19" s="55"/>
      <c r="AC19" s="55"/>
      <c r="AD19" s="55"/>
      <c r="AE19" s="55"/>
      <c r="AF19" s="55"/>
      <c r="AG19" s="55"/>
      <c r="AH19" s="55"/>
      <c r="AI19" s="55"/>
      <c r="AJ19" s="55"/>
      <c r="AK19" s="55"/>
      <c r="AL19" s="55"/>
      <c r="AM19" s="55"/>
      <c r="AN19" s="55"/>
      <c r="AO19" s="55"/>
      <c r="AP19" s="55"/>
      <c r="AQ19" s="55"/>
      <c r="AR19" s="55"/>
      <c r="AS19" s="55"/>
      <c r="AT19" s="55"/>
      <c r="AU19" s="55"/>
      <c r="AV19" s="55"/>
    </row>
    <row r="20" spans="1:51" ht="14.25" thickBot="1" x14ac:dyDescent="0.2">
      <c r="C20" s="77" t="s">
        <v>423</v>
      </c>
      <c r="D20" s="76"/>
      <c r="E20" s="76"/>
      <c r="F20" s="76"/>
      <c r="G20" s="76"/>
      <c r="H20" s="76"/>
      <c r="I20" s="76"/>
      <c r="J20" s="76"/>
      <c r="K20" s="76"/>
      <c r="L20" s="76"/>
      <c r="M20" s="76"/>
      <c r="N20" s="76"/>
      <c r="P20" t="s">
        <v>408</v>
      </c>
      <c r="T20" s="38"/>
      <c r="U20" s="178"/>
      <c r="V20" s="179"/>
      <c r="W20" s="179"/>
      <c r="X20" s="180"/>
      <c r="Z20" s="21"/>
      <c r="AA20" s="307" t="s">
        <v>542</v>
      </c>
      <c r="AB20" s="307"/>
      <c r="AC20" s="307"/>
      <c r="AD20" s="307"/>
      <c r="AE20" s="307"/>
      <c r="AF20" s="307"/>
      <c r="AG20" s="307"/>
      <c r="AH20" s="307"/>
      <c r="AI20" s="307"/>
      <c r="AJ20" s="307"/>
      <c r="AK20" s="307"/>
      <c r="AL20" s="307"/>
      <c r="AM20" s="307"/>
      <c r="AN20" s="307"/>
      <c r="AO20" s="307"/>
      <c r="AP20" s="307"/>
      <c r="AQ20" s="307"/>
      <c r="AR20" s="307"/>
      <c r="AS20" s="307"/>
      <c r="AT20" s="307"/>
      <c r="AU20" s="307"/>
      <c r="AV20" s="307"/>
    </row>
    <row r="21" spans="1:51" ht="6.75" customHeight="1" thickBot="1" x14ac:dyDescent="0.2">
      <c r="C21" s="2"/>
      <c r="R21" s="17"/>
      <c r="S21" s="17"/>
      <c r="T21" s="17"/>
      <c r="U21" s="17"/>
      <c r="V21" s="17"/>
      <c r="W21" s="17"/>
      <c r="X21" s="17"/>
      <c r="Z21" s="21"/>
      <c r="AA21" s="22"/>
      <c r="AB21" s="2"/>
      <c r="AC21" s="2"/>
      <c r="AD21" s="2"/>
      <c r="AE21" s="2"/>
      <c r="AF21" s="2"/>
      <c r="AG21" s="2"/>
      <c r="AH21" s="2"/>
      <c r="AI21" s="2"/>
      <c r="AJ21" s="2"/>
      <c r="AK21" s="2"/>
      <c r="AL21" s="2"/>
      <c r="AM21" s="2"/>
      <c r="AN21" s="2"/>
      <c r="AO21" s="2"/>
      <c r="AP21" s="2"/>
      <c r="AQ21" s="2"/>
      <c r="AR21" s="2"/>
      <c r="AS21" s="2"/>
      <c r="AT21" s="2"/>
      <c r="AU21" s="2"/>
      <c r="AV21" s="2"/>
    </row>
    <row r="22" spans="1:51" ht="14.25" thickBot="1" x14ac:dyDescent="0.2">
      <c r="A22" s="26" t="s">
        <v>13</v>
      </c>
      <c r="C22" s="7" t="s">
        <v>14</v>
      </c>
      <c r="F22" t="s">
        <v>15</v>
      </c>
      <c r="G22" s="293"/>
      <c r="H22" s="294"/>
      <c r="I22" s="295"/>
      <c r="J22" s="94" t="s">
        <v>16</v>
      </c>
      <c r="K22" s="296"/>
      <c r="L22" s="297"/>
      <c r="M22" s="297"/>
      <c r="N22" s="298"/>
      <c r="O22" s="69" t="s">
        <v>407</v>
      </c>
      <c r="Z22" s="21"/>
      <c r="AA22" s="22"/>
      <c r="AB22" s="2"/>
      <c r="AC22" s="2"/>
      <c r="AD22" s="2"/>
      <c r="AE22" s="2"/>
      <c r="AF22" s="2"/>
      <c r="AG22" s="2"/>
      <c r="AH22" s="2"/>
      <c r="AI22" s="2"/>
      <c r="AJ22" s="2"/>
      <c r="AK22" s="2"/>
      <c r="AL22" s="2"/>
      <c r="AM22" s="2"/>
      <c r="AN22" s="2"/>
      <c r="AO22" s="2"/>
      <c r="AP22" s="2"/>
      <c r="AQ22" s="2"/>
      <c r="AR22" s="2"/>
      <c r="AS22" s="2"/>
      <c r="AT22" s="2"/>
      <c r="AU22" s="2"/>
      <c r="AV22" s="2"/>
      <c r="AY22" t="b">
        <f>OR(ISBLANK(G22),ISBLANK(K22))</f>
        <v>1</v>
      </c>
    </row>
    <row r="23" spans="1:51" ht="6.75" customHeight="1" thickBot="1" x14ac:dyDescent="0.2">
      <c r="F23" s="86"/>
      <c r="G23" s="87"/>
      <c r="Z23" s="21"/>
    </row>
    <row r="24" spans="1:51" ht="14.25" thickBot="1" x14ac:dyDescent="0.2">
      <c r="C24" s="228"/>
      <c r="D24" s="304"/>
      <c r="E24" s="305"/>
      <c r="F24" s="87"/>
      <c r="G24" s="187"/>
      <c r="H24" s="188"/>
      <c r="I24" s="188"/>
      <c r="J24" s="188"/>
      <c r="K24" s="188"/>
      <c r="L24" s="188"/>
      <c r="M24" s="188"/>
      <c r="N24" s="188"/>
      <c r="O24" s="188"/>
      <c r="P24" s="188"/>
      <c r="Q24" s="188"/>
      <c r="R24" s="188"/>
      <c r="S24" s="188"/>
      <c r="T24" s="188"/>
      <c r="U24" s="188"/>
      <c r="V24" s="188"/>
      <c r="W24" s="189"/>
      <c r="Z24" s="21"/>
      <c r="AA24" s="177" t="s">
        <v>566</v>
      </c>
      <c r="AB24" s="177"/>
      <c r="AC24" s="177"/>
      <c r="AD24" s="177"/>
      <c r="AE24" s="177"/>
      <c r="AF24" s="177"/>
      <c r="AG24" s="177"/>
      <c r="AH24" s="177"/>
      <c r="AI24" s="177"/>
      <c r="AJ24" s="177"/>
      <c r="AK24" s="177"/>
      <c r="AL24" s="177"/>
      <c r="AM24" s="177"/>
      <c r="AN24" s="177"/>
      <c r="AO24" s="177"/>
      <c r="AP24" s="177"/>
      <c r="AQ24" s="177"/>
      <c r="AR24" s="177"/>
      <c r="AS24" s="177"/>
      <c r="AT24" s="177"/>
      <c r="AU24" s="177"/>
      <c r="AV24" s="177"/>
    </row>
    <row r="25" spans="1:51" ht="6.75" customHeight="1" x14ac:dyDescent="0.15">
      <c r="Z25" s="21"/>
      <c r="AA25" s="22"/>
      <c r="AB25" s="2"/>
      <c r="AC25" s="2"/>
      <c r="AD25" s="2"/>
      <c r="AE25" s="2"/>
      <c r="AF25" s="2"/>
      <c r="AG25" s="2"/>
      <c r="AH25" s="2"/>
      <c r="AI25" s="2"/>
      <c r="AJ25" s="2"/>
      <c r="AK25" s="2"/>
      <c r="AL25" s="2"/>
      <c r="AM25" s="2"/>
      <c r="AN25" s="2"/>
      <c r="AO25" s="2"/>
      <c r="AP25" s="2"/>
      <c r="AQ25" s="2"/>
      <c r="AR25" s="2"/>
      <c r="AS25" s="2"/>
      <c r="AT25" s="2"/>
      <c r="AU25" s="2"/>
      <c r="AV25" s="2"/>
    </row>
    <row r="26" spans="1:51" x14ac:dyDescent="0.15">
      <c r="D26" s="1"/>
      <c r="G26" s="69" t="s">
        <v>407</v>
      </c>
      <c r="H26" s="98"/>
      <c r="I26" s="98"/>
      <c r="J26" s="98"/>
      <c r="K26" s="98"/>
      <c r="L26" s="98"/>
      <c r="M26" s="98"/>
      <c r="N26" s="98"/>
      <c r="O26" s="98"/>
      <c r="P26" s="98"/>
      <c r="Q26" s="98"/>
      <c r="R26" s="98"/>
      <c r="S26" s="98"/>
      <c r="T26" s="66"/>
      <c r="U26" s="66"/>
      <c r="V26" s="66"/>
      <c r="W26" s="66"/>
      <c r="X26" s="66"/>
      <c r="Y26" s="66"/>
      <c r="Z26" s="21"/>
      <c r="AA26" s="22"/>
      <c r="AU26" s="2"/>
      <c r="AV26" s="2"/>
      <c r="AY26" t="b">
        <f>OR(ISBLANK(C24),ISBLANK(G24))</f>
        <v>1</v>
      </c>
    </row>
    <row r="27" spans="1:51" ht="6.75" customHeight="1" x14ac:dyDescent="0.15">
      <c r="Z27" s="21"/>
      <c r="AA27" s="22"/>
      <c r="AB27" s="2"/>
      <c r="AC27" s="2"/>
      <c r="AD27" s="2"/>
      <c r="AE27" s="2"/>
      <c r="AF27" s="2"/>
      <c r="AG27" s="2"/>
      <c r="AH27" s="2"/>
      <c r="AI27" s="2"/>
      <c r="AJ27" s="2"/>
      <c r="AK27" s="2"/>
      <c r="AL27" s="2"/>
      <c r="AM27" s="2"/>
      <c r="AN27" s="2"/>
      <c r="AO27" s="2"/>
      <c r="AP27" s="2"/>
      <c r="AQ27" s="2"/>
      <c r="AR27" s="2"/>
      <c r="AS27" s="2"/>
      <c r="AT27" s="2"/>
      <c r="AU27" s="2"/>
      <c r="AV27" s="2"/>
    </row>
    <row r="28" spans="1:51" ht="14.25" thickBot="1" x14ac:dyDescent="0.2">
      <c r="A28" s="26" t="s">
        <v>17</v>
      </c>
      <c r="C28" t="s">
        <v>18</v>
      </c>
      <c r="Z28" s="21"/>
      <c r="AA28" s="22"/>
      <c r="AB28" s="2"/>
      <c r="AC28" s="2"/>
      <c r="AD28" s="2"/>
      <c r="AE28" s="2"/>
      <c r="AF28" s="2"/>
      <c r="AG28" s="2"/>
      <c r="AH28" s="2"/>
      <c r="AI28" s="2"/>
      <c r="AJ28" s="2"/>
      <c r="AK28" s="2"/>
      <c r="AL28" s="2"/>
      <c r="AM28" s="2"/>
      <c r="AN28" s="2"/>
      <c r="AO28" s="2"/>
      <c r="AP28" s="2"/>
      <c r="AQ28" s="2"/>
      <c r="AR28" s="2"/>
      <c r="AS28" s="2"/>
      <c r="AT28" s="2"/>
      <c r="AU28" s="2"/>
      <c r="AV28" s="2"/>
    </row>
    <row r="29" spans="1:51" ht="14.25" thickBot="1" x14ac:dyDescent="0.2">
      <c r="D29" s="2" t="s">
        <v>19</v>
      </c>
      <c r="F29" s="228"/>
      <c r="G29" s="229"/>
      <c r="H29" s="229"/>
      <c r="I29" s="229"/>
      <c r="J29" s="229"/>
      <c r="K29" s="229"/>
      <c r="L29" s="230"/>
      <c r="N29" s="226"/>
      <c r="O29" s="227"/>
      <c r="P29" s="2" t="s">
        <v>21</v>
      </c>
      <c r="R29" s="226"/>
      <c r="S29" s="227"/>
      <c r="T29" s="3" t="s">
        <v>22</v>
      </c>
      <c r="U29" s="2"/>
      <c r="Z29" s="21"/>
      <c r="AA29" s="177" t="s">
        <v>32</v>
      </c>
      <c r="AB29" s="177"/>
      <c r="AC29" s="177"/>
      <c r="AD29" s="177"/>
      <c r="AE29" s="177"/>
      <c r="AF29" s="177"/>
      <c r="AG29" s="177"/>
      <c r="AH29" s="177"/>
      <c r="AI29" s="177"/>
      <c r="AJ29" s="177"/>
      <c r="AK29" s="177"/>
      <c r="AL29" s="177"/>
      <c r="AM29" s="177"/>
      <c r="AN29" s="177"/>
      <c r="AO29" s="177"/>
      <c r="AP29" s="177"/>
      <c r="AQ29" s="177"/>
      <c r="AR29" s="177"/>
      <c r="AS29" s="177"/>
      <c r="AT29" s="177"/>
      <c r="AU29" s="177"/>
      <c r="AV29" s="177"/>
    </row>
    <row r="30" spans="1:51" ht="6.75" customHeight="1" thickBot="1" x14ac:dyDescent="0.2">
      <c r="D30" s="3"/>
      <c r="F30" s="17"/>
      <c r="G30" s="17"/>
      <c r="H30" s="17"/>
      <c r="I30" s="17"/>
      <c r="J30" s="17"/>
      <c r="K30" s="17"/>
      <c r="L30" s="17"/>
      <c r="N30" s="18"/>
      <c r="O30" s="18"/>
      <c r="P30" s="4"/>
      <c r="R30" s="18"/>
      <c r="S30" s="18"/>
      <c r="T30" s="3"/>
      <c r="Z30" s="21"/>
      <c r="AA30" s="22"/>
      <c r="AB30" s="2"/>
      <c r="AC30" s="2"/>
      <c r="AD30" s="2"/>
      <c r="AE30" s="2"/>
      <c r="AF30" s="2"/>
      <c r="AG30" s="2"/>
      <c r="AH30" s="2"/>
      <c r="AI30" s="2"/>
      <c r="AJ30" s="2"/>
      <c r="AK30" s="2"/>
      <c r="AL30" s="2"/>
      <c r="AM30" s="2"/>
      <c r="AN30" s="2"/>
      <c r="AO30" s="2"/>
      <c r="AP30" s="2"/>
      <c r="AQ30" s="2"/>
      <c r="AR30" s="2"/>
      <c r="AS30" s="2"/>
      <c r="AT30" s="2"/>
      <c r="AU30" s="2"/>
      <c r="AV30" s="2"/>
    </row>
    <row r="31" spans="1:51" ht="14.25" thickBot="1" x14ac:dyDescent="0.2">
      <c r="D31" s="2" t="s">
        <v>20</v>
      </c>
      <c r="F31" s="226"/>
      <c r="G31" s="234"/>
      <c r="H31" s="234"/>
      <c r="I31" s="234"/>
      <c r="J31" s="234"/>
      <c r="K31" s="234"/>
      <c r="L31" s="227"/>
      <c r="N31" s="69"/>
      <c r="Z31" s="21"/>
      <c r="AA31" s="22"/>
      <c r="AB31" s="2"/>
      <c r="AC31" s="2"/>
      <c r="AD31" s="2"/>
      <c r="AE31" s="2"/>
      <c r="AF31" s="2"/>
      <c r="AG31" s="2"/>
      <c r="AH31" s="2"/>
      <c r="AI31" s="2"/>
      <c r="AJ31" s="2"/>
      <c r="AK31" s="2"/>
      <c r="AL31" s="2"/>
      <c r="AM31" s="2"/>
      <c r="AN31" s="2"/>
      <c r="AO31" s="2"/>
      <c r="AP31" s="2"/>
      <c r="AQ31" s="2"/>
      <c r="AR31" s="2"/>
      <c r="AS31" s="2"/>
      <c r="AT31" s="2"/>
      <c r="AU31" s="2"/>
      <c r="AV31" s="2"/>
    </row>
    <row r="32" spans="1:51" ht="6.75" customHeight="1" x14ac:dyDescent="0.15">
      <c r="Z32" s="21"/>
      <c r="AA32" s="22"/>
      <c r="AB32" s="2"/>
      <c r="AC32" s="2"/>
      <c r="AD32" s="2"/>
      <c r="AE32" s="2"/>
      <c r="AF32" s="2"/>
      <c r="AG32" s="2"/>
      <c r="AH32" s="2"/>
      <c r="AI32" s="2"/>
      <c r="AJ32" s="2"/>
      <c r="AK32" s="2"/>
      <c r="AL32" s="2"/>
      <c r="AM32" s="2"/>
      <c r="AN32" s="2"/>
      <c r="AO32" s="2"/>
      <c r="AP32" s="2"/>
      <c r="AQ32" s="2"/>
      <c r="AR32" s="2"/>
      <c r="AS32" s="2"/>
      <c r="AT32" s="2"/>
      <c r="AU32" s="2"/>
      <c r="AV32" s="2"/>
    </row>
    <row r="33" spans="1:49" x14ac:dyDescent="0.15">
      <c r="A33" s="26" t="s">
        <v>23</v>
      </c>
      <c r="C33" t="s">
        <v>24</v>
      </c>
      <c r="J33" s="302" t="s">
        <v>514</v>
      </c>
      <c r="K33" s="302"/>
      <c r="L33" s="302"/>
      <c r="M33" s="302"/>
      <c r="N33" s="302"/>
      <c r="O33" s="302"/>
      <c r="P33" s="302"/>
      <c r="Q33" s="302"/>
      <c r="R33" s="302"/>
      <c r="S33" s="302"/>
      <c r="T33" s="302"/>
      <c r="U33" s="302"/>
      <c r="V33" s="302"/>
      <c r="W33" s="302"/>
      <c r="X33" s="302"/>
      <c r="Y33" s="303"/>
      <c r="Z33" s="21"/>
      <c r="AA33" s="22"/>
      <c r="AB33" s="2"/>
      <c r="AC33" s="2"/>
      <c r="AD33" s="2"/>
      <c r="AE33" s="2"/>
      <c r="AF33" s="2"/>
      <c r="AG33" s="2"/>
      <c r="AH33" s="2"/>
      <c r="AI33" s="2"/>
      <c r="AJ33" s="2"/>
      <c r="AK33" s="2"/>
      <c r="AL33" s="2"/>
      <c r="AM33" s="2"/>
      <c r="AN33" s="2"/>
      <c r="AO33" s="2"/>
      <c r="AP33" s="2"/>
      <c r="AQ33" s="2"/>
      <c r="AR33" s="2"/>
      <c r="AS33" s="2"/>
      <c r="AT33" s="2"/>
      <c r="AU33" s="2"/>
      <c r="AV33" s="2"/>
    </row>
    <row r="34" spans="1:49" ht="13.5" customHeight="1" x14ac:dyDescent="0.15">
      <c r="C34" t="s">
        <v>25</v>
      </c>
      <c r="J34" s="302"/>
      <c r="K34" s="302"/>
      <c r="L34" s="302"/>
      <c r="M34" s="302"/>
      <c r="N34" s="302"/>
      <c r="O34" s="302"/>
      <c r="P34" s="302"/>
      <c r="Q34" s="302"/>
      <c r="R34" s="302"/>
      <c r="S34" s="302"/>
      <c r="T34" s="302"/>
      <c r="U34" s="302"/>
      <c r="V34" s="302"/>
      <c r="W34" s="302"/>
      <c r="X34" s="302"/>
      <c r="Y34" s="303"/>
      <c r="Z34" s="21"/>
      <c r="AA34" s="306" t="s">
        <v>365</v>
      </c>
      <c r="AB34" s="306"/>
      <c r="AC34" s="306"/>
      <c r="AD34" s="306"/>
      <c r="AE34" s="306"/>
      <c r="AF34" s="306"/>
      <c r="AG34" s="306"/>
      <c r="AH34" s="306"/>
      <c r="AI34" s="306"/>
      <c r="AJ34" s="306"/>
      <c r="AK34" s="306"/>
      <c r="AL34" s="306"/>
      <c r="AM34" s="306"/>
      <c r="AN34" s="306"/>
      <c r="AO34" s="306"/>
      <c r="AP34" s="306"/>
      <c r="AQ34" s="306"/>
      <c r="AR34" s="306"/>
      <c r="AS34" s="306"/>
      <c r="AT34" s="306"/>
      <c r="AU34" s="306"/>
      <c r="AV34" s="306"/>
    </row>
    <row r="35" spans="1:49" ht="6.75" customHeight="1" thickBot="1" x14ac:dyDescent="0.2">
      <c r="Z35" s="21"/>
      <c r="AA35" s="53"/>
      <c r="AB35" s="53"/>
      <c r="AC35" s="53"/>
      <c r="AD35" s="53"/>
      <c r="AE35" s="53"/>
      <c r="AF35" s="53"/>
      <c r="AG35" s="53"/>
      <c r="AH35" s="53"/>
      <c r="AI35" s="53"/>
      <c r="AJ35" s="53"/>
      <c r="AK35" s="53"/>
      <c r="AL35" s="53"/>
      <c r="AM35" s="53"/>
      <c r="AN35" s="53"/>
      <c r="AO35" s="53"/>
      <c r="AP35" s="53"/>
      <c r="AQ35" s="53"/>
      <c r="AR35" s="53"/>
      <c r="AS35" s="53"/>
      <c r="AT35" s="53"/>
      <c r="AU35" s="53"/>
      <c r="AV35" s="53"/>
    </row>
    <row r="36" spans="1:49" ht="14.25" thickBot="1" x14ac:dyDescent="0.2">
      <c r="D36" s="1" t="s">
        <v>19</v>
      </c>
      <c r="F36" s="228"/>
      <c r="G36" s="229"/>
      <c r="H36" s="229"/>
      <c r="I36" s="229"/>
      <c r="J36" s="229"/>
      <c r="K36" s="229"/>
      <c r="L36" s="230"/>
      <c r="N36" s="226"/>
      <c r="O36" s="227"/>
      <c r="P36" s="2" t="s">
        <v>21</v>
      </c>
      <c r="R36" s="226"/>
      <c r="S36" s="227"/>
      <c r="T36" s="3" t="s">
        <v>22</v>
      </c>
      <c r="U36" s="2"/>
      <c r="Z36" s="21"/>
      <c r="AA36" s="174" t="s">
        <v>366</v>
      </c>
      <c r="AB36" s="174"/>
      <c r="AC36" s="174"/>
      <c r="AD36" s="174"/>
      <c r="AE36" s="174"/>
      <c r="AF36" s="174"/>
      <c r="AG36" s="174"/>
      <c r="AH36" s="174"/>
      <c r="AI36" s="174"/>
      <c r="AJ36" s="174"/>
      <c r="AK36" s="174"/>
      <c r="AL36" s="174"/>
      <c r="AM36" s="174"/>
      <c r="AN36" s="174"/>
      <c r="AO36" s="174"/>
      <c r="AP36" s="174"/>
      <c r="AQ36" s="174"/>
      <c r="AR36" s="174"/>
      <c r="AS36" s="174"/>
      <c r="AT36" s="174"/>
      <c r="AU36" s="174"/>
      <c r="AV36" s="174"/>
    </row>
    <row r="37" spans="1:49" ht="6.75" customHeight="1" thickBot="1" x14ac:dyDescent="0.2">
      <c r="D37" s="3"/>
      <c r="F37" s="57"/>
      <c r="G37" s="57"/>
      <c r="H37" s="57"/>
      <c r="I37" s="57"/>
      <c r="J37" s="57"/>
      <c r="K37" s="57"/>
      <c r="L37" s="57"/>
      <c r="N37" s="18"/>
      <c r="O37" s="18"/>
      <c r="P37" s="4"/>
      <c r="R37" s="18"/>
      <c r="S37" s="18"/>
      <c r="T37" s="3"/>
      <c r="Z37" s="21"/>
      <c r="AA37" s="56"/>
      <c r="AB37" s="56"/>
      <c r="AC37" s="56"/>
      <c r="AD37" s="56"/>
      <c r="AE37" s="56"/>
      <c r="AF37" s="56"/>
      <c r="AG37" s="56"/>
      <c r="AH37" s="56"/>
      <c r="AI37" s="56"/>
      <c r="AJ37" s="56"/>
      <c r="AK37" s="56"/>
      <c r="AL37" s="56"/>
      <c r="AM37" s="56"/>
      <c r="AN37" s="56"/>
      <c r="AO37" s="56"/>
      <c r="AP37" s="56"/>
      <c r="AQ37" s="56"/>
      <c r="AR37" s="56"/>
      <c r="AS37" s="56"/>
      <c r="AT37" s="56"/>
      <c r="AU37" s="56"/>
      <c r="AV37" s="56"/>
    </row>
    <row r="38" spans="1:49" ht="14.25" thickBot="1" x14ac:dyDescent="0.2">
      <c r="D38" s="2" t="s">
        <v>20</v>
      </c>
      <c r="F38" s="226"/>
      <c r="G38" s="234"/>
      <c r="H38" s="234"/>
      <c r="I38" s="234"/>
      <c r="J38" s="234"/>
      <c r="K38" s="234"/>
      <c r="L38" s="227"/>
      <c r="Z38" s="21"/>
      <c r="AA38" s="174" t="s">
        <v>367</v>
      </c>
      <c r="AB38" s="174"/>
      <c r="AC38" s="174"/>
      <c r="AD38" s="174"/>
      <c r="AE38" s="174"/>
      <c r="AF38" s="174"/>
      <c r="AG38" s="174"/>
      <c r="AH38" s="174"/>
      <c r="AI38" s="174"/>
      <c r="AJ38" s="174"/>
      <c r="AK38" s="174"/>
      <c r="AL38" s="174"/>
      <c r="AM38" s="174"/>
      <c r="AN38" s="174"/>
      <c r="AO38" s="174"/>
      <c r="AP38" s="174"/>
      <c r="AQ38" s="174"/>
      <c r="AR38" s="174"/>
      <c r="AS38" s="174"/>
      <c r="AT38" s="174"/>
      <c r="AU38" s="174"/>
      <c r="AV38" s="174"/>
    </row>
    <row r="39" spans="1:49" ht="6.75" customHeight="1" x14ac:dyDescent="0.15">
      <c r="Z39" s="21"/>
      <c r="AA39" s="56"/>
      <c r="AB39" s="56"/>
      <c r="AC39" s="56"/>
      <c r="AD39" s="56"/>
      <c r="AE39" s="56"/>
      <c r="AF39" s="56"/>
      <c r="AG39" s="56"/>
      <c r="AH39" s="56"/>
      <c r="AI39" s="56"/>
      <c r="AJ39" s="56"/>
      <c r="AK39" s="56"/>
      <c r="AL39" s="56"/>
      <c r="AM39" s="56"/>
      <c r="AN39" s="56"/>
      <c r="AO39" s="56"/>
      <c r="AP39" s="56"/>
      <c r="AQ39" s="56"/>
      <c r="AR39" s="56"/>
      <c r="AS39" s="56"/>
      <c r="AT39" s="56"/>
      <c r="AU39" s="56"/>
      <c r="AV39" s="56"/>
    </row>
    <row r="40" spans="1:49" ht="14.25" thickBot="1" x14ac:dyDescent="0.2">
      <c r="C40" t="s">
        <v>26</v>
      </c>
      <c r="Z40" s="21"/>
      <c r="AA40" s="22"/>
      <c r="AB40" s="2"/>
      <c r="AC40" s="2"/>
      <c r="AD40" s="2"/>
      <c r="AE40" s="2"/>
      <c r="AF40" s="2"/>
      <c r="AG40" s="2"/>
      <c r="AH40" s="2"/>
      <c r="AI40" s="2"/>
      <c r="AJ40" s="2"/>
      <c r="AK40" s="2"/>
      <c r="AL40" s="2"/>
      <c r="AM40" s="2"/>
      <c r="AN40" s="2"/>
      <c r="AO40" s="2"/>
      <c r="AP40" s="2"/>
      <c r="AQ40" s="2"/>
      <c r="AR40" s="2"/>
      <c r="AS40" s="2"/>
      <c r="AT40" s="2"/>
      <c r="AU40" s="2"/>
      <c r="AV40" s="2"/>
    </row>
    <row r="41" spans="1:49" ht="13.5" customHeight="1" thickBot="1" x14ac:dyDescent="0.2">
      <c r="D41" s="64">
        <v>4</v>
      </c>
      <c r="F41" s="1" t="s">
        <v>27</v>
      </c>
      <c r="Z41" s="21"/>
      <c r="AA41" s="175" t="s">
        <v>368</v>
      </c>
      <c r="AB41" s="175"/>
      <c r="AC41" s="175"/>
      <c r="AD41" s="175"/>
      <c r="AE41" s="175"/>
      <c r="AF41" s="175"/>
      <c r="AG41" s="175"/>
      <c r="AH41" s="175"/>
      <c r="AI41" s="175"/>
      <c r="AJ41" s="175"/>
      <c r="AK41" s="175"/>
      <c r="AL41" s="175"/>
      <c r="AM41" s="175"/>
      <c r="AN41" s="175"/>
      <c r="AO41" s="175"/>
      <c r="AP41" s="175"/>
      <c r="AQ41" s="175"/>
      <c r="AR41" s="175"/>
      <c r="AS41" s="175"/>
      <c r="AT41" s="175"/>
      <c r="AU41" s="175"/>
      <c r="AV41" s="175"/>
    </row>
    <row r="42" spans="1:49" ht="6.75" customHeight="1" thickBot="1" x14ac:dyDescent="0.2">
      <c r="D42" s="1"/>
      <c r="Z42" s="21"/>
      <c r="AA42" s="53"/>
      <c r="AB42" s="53"/>
      <c r="AC42" s="53"/>
      <c r="AD42" s="53"/>
      <c r="AE42" s="53"/>
      <c r="AF42" s="53"/>
      <c r="AG42" s="53"/>
      <c r="AH42" s="53"/>
      <c r="AI42" s="53"/>
      <c r="AJ42" s="53"/>
      <c r="AK42" s="53"/>
      <c r="AL42" s="53"/>
      <c r="AM42" s="53"/>
      <c r="AN42" s="53"/>
      <c r="AO42" s="53"/>
      <c r="AP42" s="53"/>
      <c r="AQ42" s="53"/>
      <c r="AR42" s="53"/>
      <c r="AS42" s="53"/>
      <c r="AT42" s="53"/>
      <c r="AU42" s="53"/>
      <c r="AV42" s="53"/>
    </row>
    <row r="43" spans="1:49" ht="14.25" thickBot="1" x14ac:dyDescent="0.2">
      <c r="F43" s="2" t="s">
        <v>409</v>
      </c>
      <c r="I43" s="219"/>
      <c r="J43" s="220"/>
      <c r="K43" s="220"/>
      <c r="L43" s="220"/>
      <c r="M43" s="220"/>
      <c r="N43" s="220"/>
      <c r="O43" s="220"/>
      <c r="P43" s="220"/>
      <c r="Q43" s="220"/>
      <c r="R43" s="220"/>
      <c r="S43" s="221"/>
      <c r="T43" s="69"/>
      <c r="Z43" s="21"/>
      <c r="AA43" s="176" t="s">
        <v>502</v>
      </c>
      <c r="AB43" s="176"/>
      <c r="AC43" s="176"/>
      <c r="AD43" s="176"/>
      <c r="AE43" s="176"/>
      <c r="AF43" s="176"/>
      <c r="AG43" s="176"/>
      <c r="AH43" s="176"/>
      <c r="AI43" s="176"/>
      <c r="AJ43" s="176"/>
      <c r="AK43" s="176"/>
      <c r="AL43" s="176"/>
      <c r="AM43" s="176"/>
      <c r="AN43" s="176"/>
      <c r="AO43" s="176"/>
      <c r="AP43" s="176"/>
      <c r="AQ43" s="176"/>
      <c r="AR43" s="176"/>
      <c r="AS43" s="176"/>
      <c r="AT43" s="176"/>
      <c r="AU43" s="176"/>
      <c r="AV43" s="176"/>
      <c r="AW43" t="b">
        <f>NOT(D41=4)</f>
        <v>0</v>
      </c>
    </row>
    <row r="44" spans="1:49" ht="6.75" customHeight="1" thickBot="1" x14ac:dyDescent="0.2">
      <c r="D44" s="2"/>
      <c r="G44" s="6"/>
      <c r="H44" s="6"/>
      <c r="I44" s="6"/>
      <c r="J44" s="6"/>
      <c r="K44" s="6"/>
      <c r="L44" s="6"/>
      <c r="M44" s="6"/>
      <c r="N44" s="6"/>
      <c r="O44" s="6"/>
      <c r="P44" s="6"/>
      <c r="Z44" s="21"/>
      <c r="AA44" s="53"/>
      <c r="AB44" s="53"/>
      <c r="AC44" s="53"/>
      <c r="AD44" s="53"/>
      <c r="AE44" s="53"/>
      <c r="AF44" s="53"/>
      <c r="AG44" s="53"/>
      <c r="AH44" s="53"/>
      <c r="AI44" s="53"/>
      <c r="AJ44" s="53"/>
      <c r="AK44" s="53"/>
      <c r="AL44" s="53"/>
      <c r="AM44" s="53"/>
      <c r="AN44" s="53"/>
      <c r="AO44" s="53"/>
      <c r="AP44" s="53"/>
      <c r="AQ44" s="53"/>
      <c r="AR44" s="53"/>
      <c r="AS44" s="53"/>
      <c r="AT44" s="53"/>
      <c r="AU44" s="53"/>
      <c r="AV44" s="53"/>
    </row>
    <row r="45" spans="1:49" ht="14.25" thickBot="1" x14ac:dyDescent="0.2">
      <c r="D45" s="1" t="s">
        <v>28</v>
      </c>
      <c r="G45" s="219"/>
      <c r="H45" s="220"/>
      <c r="I45" s="220"/>
      <c r="J45" s="220"/>
      <c r="K45" s="220"/>
      <c r="L45" s="220"/>
      <c r="M45" s="220"/>
      <c r="N45" s="220"/>
      <c r="O45" s="220"/>
      <c r="P45" s="221"/>
      <c r="Q45" s="1" t="s">
        <v>30</v>
      </c>
      <c r="T45" s="219"/>
      <c r="U45" s="220"/>
      <c r="V45" s="220"/>
      <c r="W45" s="220"/>
      <c r="X45" s="221"/>
      <c r="Z45" s="21"/>
      <c r="AA45" s="176" t="s">
        <v>370</v>
      </c>
      <c r="AB45" s="176"/>
      <c r="AC45" s="176"/>
      <c r="AD45" s="176"/>
      <c r="AE45" s="176"/>
      <c r="AF45" s="176"/>
      <c r="AG45" s="176"/>
      <c r="AH45" s="176"/>
      <c r="AI45" s="176"/>
      <c r="AJ45" s="176"/>
      <c r="AK45" s="176"/>
      <c r="AL45" s="176"/>
      <c r="AM45" s="176"/>
      <c r="AN45" s="176"/>
      <c r="AO45" s="176"/>
      <c r="AP45" s="176"/>
      <c r="AQ45" s="176"/>
      <c r="AR45" s="176"/>
      <c r="AS45" s="176"/>
      <c r="AT45" s="176"/>
      <c r="AU45" s="176"/>
      <c r="AV45" s="176"/>
      <c r="AW45" t="b">
        <f>ISBLANK(D41)</f>
        <v>0</v>
      </c>
    </row>
    <row r="46" spans="1:49" ht="6.75" customHeight="1" thickBot="1" x14ac:dyDescent="0.2">
      <c r="D46" s="1"/>
      <c r="Z46" s="21"/>
      <c r="AA46" s="53"/>
      <c r="AB46" s="53"/>
      <c r="AC46" s="53"/>
      <c r="AD46" s="53"/>
      <c r="AE46" s="53"/>
      <c r="AF46" s="53"/>
      <c r="AG46" s="53"/>
      <c r="AH46" s="53"/>
      <c r="AI46" s="53"/>
      <c r="AJ46" s="53"/>
      <c r="AK46" s="53"/>
      <c r="AL46" s="53"/>
      <c r="AM46" s="53"/>
      <c r="AN46" s="53"/>
      <c r="AO46" s="53"/>
      <c r="AP46" s="53"/>
      <c r="AQ46" s="53"/>
      <c r="AR46" s="53"/>
      <c r="AS46" s="53"/>
      <c r="AT46" s="53"/>
      <c r="AU46" s="53"/>
      <c r="AV46" s="53"/>
    </row>
    <row r="47" spans="1:49" ht="14.25" thickBot="1" x14ac:dyDescent="0.2">
      <c r="D47" s="2" t="s">
        <v>20</v>
      </c>
      <c r="F47" s="316"/>
      <c r="G47" s="317"/>
      <c r="H47" s="317"/>
      <c r="I47" s="317"/>
      <c r="J47" s="317"/>
      <c r="K47" s="317"/>
      <c r="L47" s="317"/>
      <c r="M47" s="318"/>
      <c r="N47" s="19"/>
      <c r="O47" s="1" t="s">
        <v>31</v>
      </c>
      <c r="P47" s="1"/>
      <c r="Q47" s="316"/>
      <c r="R47" s="317"/>
      <c r="S47" s="317"/>
      <c r="T47" s="317"/>
      <c r="U47" s="317"/>
      <c r="V47" s="317"/>
      <c r="W47" s="317"/>
      <c r="X47" s="318"/>
      <c r="Z47" s="21"/>
      <c r="AA47" s="175" t="s">
        <v>369</v>
      </c>
      <c r="AB47" s="175"/>
      <c r="AC47" s="175"/>
      <c r="AD47" s="175"/>
      <c r="AE47" s="175"/>
      <c r="AF47" s="175"/>
      <c r="AG47" s="175"/>
      <c r="AH47" s="175"/>
      <c r="AI47" s="175"/>
      <c r="AJ47" s="175"/>
      <c r="AK47" s="175"/>
      <c r="AL47" s="175"/>
      <c r="AM47" s="175"/>
      <c r="AN47" s="175"/>
      <c r="AO47" s="175"/>
      <c r="AP47" s="175"/>
      <c r="AQ47" s="175"/>
      <c r="AR47" s="175"/>
      <c r="AS47" s="175"/>
      <c r="AT47" s="175"/>
      <c r="AU47" s="175"/>
      <c r="AV47" s="175"/>
    </row>
    <row r="48" spans="1:49" ht="6.75" customHeight="1" thickBot="1" x14ac:dyDescent="0.2">
      <c r="D48" s="2"/>
      <c r="Z48" s="21"/>
      <c r="AA48" s="53"/>
      <c r="AB48" s="53"/>
      <c r="AC48" s="53"/>
      <c r="AD48" s="53"/>
      <c r="AE48" s="53"/>
      <c r="AF48" s="53"/>
      <c r="AG48" s="53"/>
      <c r="AH48" s="53"/>
      <c r="AI48" s="53"/>
      <c r="AJ48" s="53"/>
      <c r="AK48" s="53"/>
      <c r="AL48" s="53"/>
      <c r="AM48" s="53"/>
      <c r="AN48" s="53"/>
      <c r="AO48" s="53"/>
      <c r="AP48" s="53"/>
      <c r="AQ48" s="53"/>
      <c r="AR48" s="53"/>
      <c r="AS48" s="53"/>
      <c r="AT48" s="53"/>
      <c r="AU48" s="53"/>
      <c r="AV48" s="53"/>
    </row>
    <row r="49" spans="1:51" ht="14.25" thickBot="1" x14ac:dyDescent="0.2">
      <c r="D49" s="2" t="s">
        <v>29</v>
      </c>
      <c r="F49" s="20" t="s">
        <v>15</v>
      </c>
      <c r="G49" s="232"/>
      <c r="H49" s="233"/>
      <c r="I49" s="95" t="s">
        <v>492</v>
      </c>
      <c r="J49" s="232"/>
      <c r="K49" s="233"/>
      <c r="L49" s="96"/>
      <c r="M49" s="171"/>
      <c r="N49" s="172"/>
      <c r="O49" s="172"/>
      <c r="P49" s="172"/>
      <c r="Q49" s="172"/>
      <c r="R49" s="172"/>
      <c r="S49" s="172"/>
      <c r="T49" s="172"/>
      <c r="U49" s="172"/>
      <c r="V49" s="172"/>
      <c r="W49" s="172"/>
      <c r="X49" s="173"/>
      <c r="Z49" s="21"/>
      <c r="AA49" s="53"/>
      <c r="AB49" s="53"/>
      <c r="AC49" s="53"/>
      <c r="AD49" s="53"/>
      <c r="AE49" s="53"/>
      <c r="AF49" s="53"/>
      <c r="AG49" s="53"/>
      <c r="AH49" s="53"/>
      <c r="AI49" s="53"/>
      <c r="AJ49" s="53"/>
      <c r="AK49" s="53"/>
      <c r="AL49" s="53"/>
      <c r="AM49" s="53"/>
      <c r="AN49" s="53"/>
      <c r="AO49" s="53"/>
      <c r="AP49" s="53"/>
      <c r="AQ49" s="53"/>
      <c r="AR49" s="53"/>
      <c r="AS49" s="53"/>
      <c r="AT49" s="53"/>
      <c r="AU49" s="53"/>
      <c r="AV49" s="53"/>
    </row>
    <row r="50" spans="1:51" x14ac:dyDescent="0.15">
      <c r="A50" s="16" t="s">
        <v>33</v>
      </c>
      <c r="C50" t="s">
        <v>34</v>
      </c>
      <c r="Z50" s="21"/>
      <c r="AA50" s="27"/>
      <c r="AB50" s="27"/>
      <c r="AC50" s="27"/>
      <c r="AD50" s="27"/>
      <c r="AE50" s="27"/>
      <c r="AF50" s="27"/>
      <c r="AG50" s="27"/>
      <c r="AH50" s="27"/>
      <c r="AI50" s="27"/>
      <c r="AJ50" s="27"/>
      <c r="AK50" s="27"/>
      <c r="AL50" s="27"/>
      <c r="AM50" s="27"/>
      <c r="AN50" s="27"/>
      <c r="AO50" s="27"/>
      <c r="AP50" s="27"/>
      <c r="AQ50" s="27"/>
      <c r="AR50" s="27"/>
      <c r="AS50" s="27"/>
      <c r="AT50" s="27"/>
      <c r="AU50" s="27"/>
      <c r="AV50" s="27"/>
      <c r="AW50" t="s">
        <v>405</v>
      </c>
      <c r="AX50" t="s">
        <v>405</v>
      </c>
      <c r="AY50" t="s">
        <v>406</v>
      </c>
    </row>
    <row r="51" spans="1:51" ht="6.75" customHeight="1" x14ac:dyDescent="0.15">
      <c r="Z51" s="10"/>
      <c r="AA51" s="11"/>
    </row>
    <row r="52" spans="1:51" x14ac:dyDescent="0.15">
      <c r="B52" s="1" t="s">
        <v>35</v>
      </c>
      <c r="L52" s="69" t="s">
        <v>407</v>
      </c>
      <c r="Z52" s="10"/>
      <c r="AA52" s="11"/>
      <c r="AY52" t="b">
        <f>ISBLANK(C54)</f>
        <v>0</v>
      </c>
    </row>
    <row r="53" spans="1:51" ht="6.75" customHeight="1" thickBot="1" x14ac:dyDescent="0.2">
      <c r="Z53" s="10"/>
      <c r="AA53" s="11"/>
    </row>
    <row r="54" spans="1:51" ht="14.25" customHeight="1" thickBot="1" x14ac:dyDescent="0.2">
      <c r="C54" s="64">
        <v>2</v>
      </c>
      <c r="D54" t="s">
        <v>493</v>
      </c>
      <c r="K54" s="75"/>
      <c r="L54" s="75"/>
      <c r="M54" s="75"/>
      <c r="N54" s="75"/>
      <c r="O54" s="75"/>
      <c r="P54" s="75"/>
      <c r="Z54" s="10"/>
      <c r="AA54" s="120" t="s">
        <v>503</v>
      </c>
      <c r="AB54" s="120"/>
      <c r="AC54" s="120"/>
      <c r="AD54" s="120"/>
      <c r="AE54" s="120"/>
      <c r="AF54" s="120"/>
      <c r="AG54" s="120"/>
      <c r="AH54" s="120"/>
      <c r="AI54" s="120"/>
      <c r="AJ54" s="120"/>
      <c r="AK54" s="120"/>
      <c r="AL54" s="120"/>
      <c r="AM54" s="120"/>
      <c r="AN54" s="120"/>
      <c r="AO54" s="120"/>
      <c r="AP54" s="120"/>
      <c r="AQ54" s="120"/>
      <c r="AR54" s="120"/>
      <c r="AS54" s="120"/>
      <c r="AT54" s="120"/>
      <c r="AU54" s="120"/>
      <c r="AV54" s="120"/>
    </row>
    <row r="55" spans="1:51" ht="6.75" customHeight="1" x14ac:dyDescent="0.15">
      <c r="C55" s="80"/>
      <c r="K55" s="75"/>
      <c r="L55" s="75"/>
      <c r="M55" s="75"/>
      <c r="N55" s="75"/>
      <c r="O55" s="75"/>
      <c r="P55" s="75"/>
      <c r="Z55" s="10"/>
      <c r="AA55" s="11"/>
    </row>
    <row r="56" spans="1:51" ht="14.25" customHeight="1" x14ac:dyDescent="0.15">
      <c r="C56" s="80"/>
      <c r="D56" s="65" t="s">
        <v>494</v>
      </c>
      <c r="K56" s="327" t="s">
        <v>407</v>
      </c>
      <c r="L56" s="327"/>
      <c r="M56" s="327"/>
      <c r="N56" s="327"/>
      <c r="O56" s="327"/>
      <c r="P56" s="327"/>
      <c r="Z56" s="10"/>
      <c r="AA56" s="120" t="s">
        <v>501</v>
      </c>
      <c r="AB56" s="120"/>
      <c r="AC56" s="120"/>
      <c r="AD56" s="120"/>
      <c r="AE56" s="120"/>
      <c r="AF56" s="120"/>
      <c r="AG56" s="120"/>
      <c r="AH56" s="120"/>
      <c r="AI56" s="120"/>
      <c r="AJ56" s="120"/>
      <c r="AK56" s="120"/>
      <c r="AL56" s="120"/>
      <c r="AM56" s="120"/>
      <c r="AN56" s="120"/>
      <c r="AO56" s="120"/>
      <c r="AP56" s="120"/>
      <c r="AQ56" s="120"/>
      <c r="AR56" s="120"/>
      <c r="AS56" s="120"/>
      <c r="AT56" s="120"/>
      <c r="AU56" s="120"/>
      <c r="AV56" s="120"/>
    </row>
    <row r="57" spans="1:51" ht="6.75" customHeight="1" thickBot="1" x14ac:dyDescent="0.2">
      <c r="C57" s="80"/>
      <c r="D57" s="65"/>
      <c r="K57" s="327"/>
      <c r="L57" s="327"/>
      <c r="M57" s="327"/>
      <c r="N57" s="327"/>
      <c r="O57" s="327"/>
      <c r="P57" s="327"/>
      <c r="Z57" s="10"/>
      <c r="AA57" s="11"/>
    </row>
    <row r="58" spans="1:51" ht="14.25" thickBot="1" x14ac:dyDescent="0.2">
      <c r="D58" s="3"/>
      <c r="E58" s="64"/>
      <c r="F58" s="1" t="s">
        <v>495</v>
      </c>
      <c r="Z58" s="10"/>
      <c r="AW58" t="b">
        <f>NOT(C54=1)</f>
        <v>1</v>
      </c>
      <c r="AY58" t="b">
        <f>AND(AW58=FALSE,ISBLANK(E58))</f>
        <v>0</v>
      </c>
    </row>
    <row r="59" spans="1:51" ht="6.75" customHeight="1" thickBot="1" x14ac:dyDescent="0.2">
      <c r="B59" s="1"/>
      <c r="Z59" s="10"/>
      <c r="AA59" s="11"/>
    </row>
    <row r="60" spans="1:51" ht="13.5" customHeight="1" thickBot="1" x14ac:dyDescent="0.2">
      <c r="F60" s="2" t="s">
        <v>496</v>
      </c>
      <c r="J60" s="219"/>
      <c r="K60" s="220"/>
      <c r="L60" s="220"/>
      <c r="M60" s="220"/>
      <c r="N60" s="220"/>
      <c r="O60" s="220"/>
      <c r="P60" s="220"/>
      <c r="Q60" s="220"/>
      <c r="R60" s="220"/>
      <c r="S60" s="220"/>
      <c r="T60" s="221"/>
      <c r="Z60" s="10"/>
      <c r="AW60" t="b">
        <f>NOT(AND(C54=1,E58=4))</f>
        <v>1</v>
      </c>
      <c r="AY60" t="b">
        <f>AND(AW60=FALSE,ISBLANK(J60))</f>
        <v>0</v>
      </c>
    </row>
    <row r="61" spans="1:51" ht="6.75" customHeight="1" x14ac:dyDescent="0.15">
      <c r="C61" s="3"/>
      <c r="S61" s="38"/>
      <c r="T61" s="38"/>
      <c r="U61" s="38"/>
      <c r="V61" s="38"/>
      <c r="Z61" s="10"/>
      <c r="AA61" s="54"/>
      <c r="AB61" s="54"/>
      <c r="AC61" s="54"/>
      <c r="AD61" s="54"/>
      <c r="AE61" s="54"/>
      <c r="AF61" s="54"/>
      <c r="AG61" s="54"/>
      <c r="AH61" s="54"/>
      <c r="AI61" s="54"/>
      <c r="AJ61" s="54"/>
      <c r="AK61" s="54"/>
      <c r="AL61" s="54"/>
      <c r="AM61" s="54"/>
      <c r="AN61" s="54"/>
      <c r="AO61" s="54"/>
      <c r="AP61" s="54"/>
      <c r="AQ61" s="54"/>
      <c r="AR61" s="54"/>
      <c r="AS61" s="54"/>
      <c r="AT61" s="54"/>
      <c r="AU61" s="54"/>
      <c r="AV61" s="54"/>
    </row>
    <row r="62" spans="1:51" x14ac:dyDescent="0.15">
      <c r="D62" s="65" t="s">
        <v>497</v>
      </c>
      <c r="N62" s="69" t="s">
        <v>407</v>
      </c>
      <c r="Z62" s="10"/>
    </row>
    <row r="63" spans="1:51" ht="6.75" customHeight="1" thickBot="1" x14ac:dyDescent="0.2">
      <c r="C63" s="3"/>
      <c r="Z63" s="10"/>
      <c r="AA63" s="54"/>
      <c r="AB63" s="54"/>
      <c r="AC63" s="54"/>
      <c r="AD63" s="54"/>
      <c r="AE63" s="54"/>
      <c r="AF63" s="54"/>
      <c r="AG63" s="54"/>
      <c r="AH63" s="54"/>
      <c r="AI63" s="54"/>
      <c r="AJ63" s="54"/>
      <c r="AK63" s="54"/>
      <c r="AL63" s="54"/>
      <c r="AM63" s="54"/>
      <c r="AN63" s="54"/>
      <c r="AO63" s="54"/>
      <c r="AP63" s="54"/>
      <c r="AQ63" s="54"/>
      <c r="AR63" s="54"/>
      <c r="AS63" s="54"/>
      <c r="AT63" s="54"/>
      <c r="AU63" s="54"/>
      <c r="AV63" s="54"/>
    </row>
    <row r="64" spans="1:51" ht="14.25" thickBot="1" x14ac:dyDescent="0.2">
      <c r="D64" s="3"/>
      <c r="E64" s="1" t="s">
        <v>498</v>
      </c>
      <c r="H64" s="219"/>
      <c r="I64" s="220"/>
      <c r="J64" s="220"/>
      <c r="K64" s="220"/>
      <c r="L64" s="220"/>
      <c r="M64" s="220"/>
      <c r="N64" s="220"/>
      <c r="O64" s="220"/>
      <c r="P64" s="220"/>
      <c r="Q64" s="220"/>
      <c r="R64" s="220"/>
      <c r="S64" s="220"/>
      <c r="T64" s="220"/>
      <c r="U64" s="220"/>
      <c r="V64" s="220"/>
      <c r="W64" s="221"/>
      <c r="Z64" s="10"/>
      <c r="AW64" t="b">
        <f>NOT(C54=3)</f>
        <v>1</v>
      </c>
    </row>
    <row r="65" spans="1:51" ht="6.75" customHeight="1" x14ac:dyDescent="0.15">
      <c r="Z65" s="10"/>
    </row>
    <row r="66" spans="1:51" ht="13.5" customHeight="1" x14ac:dyDescent="0.15">
      <c r="B66" s="1" t="s">
        <v>36</v>
      </c>
      <c r="J66" s="69" t="s">
        <v>407</v>
      </c>
      <c r="Z66" s="10"/>
      <c r="AA66" s="119" t="s">
        <v>504</v>
      </c>
      <c r="AB66" s="119"/>
      <c r="AC66" s="119"/>
      <c r="AD66" s="119"/>
      <c r="AE66" s="119"/>
      <c r="AF66" s="119"/>
      <c r="AG66" s="119"/>
      <c r="AH66" s="119"/>
      <c r="AI66" s="119"/>
      <c r="AJ66" s="119"/>
      <c r="AK66" s="119"/>
      <c r="AL66" s="119"/>
      <c r="AM66" s="119"/>
      <c r="AN66" s="119"/>
      <c r="AO66" s="119"/>
      <c r="AP66" s="119"/>
      <c r="AQ66" s="119"/>
      <c r="AR66" s="119"/>
      <c r="AS66" s="119"/>
      <c r="AT66" s="119"/>
      <c r="AU66" s="119"/>
      <c r="AV66" s="119"/>
      <c r="AY66" t="b">
        <f>AND(AW64=FALSE,ISBLANK(H64))</f>
        <v>0</v>
      </c>
    </row>
    <row r="67" spans="1:51" ht="6.75" customHeight="1" thickBot="1" x14ac:dyDescent="0.2">
      <c r="Z67" s="10"/>
      <c r="AA67" s="50"/>
      <c r="AB67" s="50"/>
      <c r="AC67" s="50"/>
      <c r="AD67" s="50"/>
      <c r="AE67" s="50"/>
      <c r="AF67" s="50"/>
      <c r="AG67" s="50"/>
      <c r="AH67" s="50"/>
      <c r="AI67" s="50"/>
      <c r="AJ67" s="50"/>
      <c r="AK67" s="50"/>
      <c r="AL67" s="50"/>
      <c r="AM67" s="50"/>
      <c r="AN67" s="50"/>
      <c r="AO67" s="50"/>
      <c r="AP67" s="50"/>
      <c r="AQ67" s="50"/>
      <c r="AR67" s="50"/>
      <c r="AS67" s="50"/>
      <c r="AT67" s="50"/>
      <c r="AU67" s="50"/>
      <c r="AV67" s="50"/>
    </row>
    <row r="68" spans="1:51" ht="14.25" thickBot="1" x14ac:dyDescent="0.2">
      <c r="C68" s="64">
        <v>2</v>
      </c>
      <c r="D68" s="1" t="s">
        <v>37</v>
      </c>
      <c r="Z68" s="10"/>
      <c r="AA68" s="231" t="s">
        <v>371</v>
      </c>
      <c r="AB68" s="231"/>
      <c r="AC68" s="231"/>
      <c r="AD68" s="231"/>
      <c r="AE68" s="231"/>
      <c r="AF68" s="231"/>
      <c r="AG68" s="231"/>
      <c r="AH68" s="231"/>
      <c r="AI68" s="231"/>
      <c r="AJ68" s="231"/>
      <c r="AK68" s="231"/>
      <c r="AL68" s="231"/>
      <c r="AM68" s="231"/>
      <c r="AN68" s="231"/>
      <c r="AO68" s="231"/>
      <c r="AP68" s="231"/>
      <c r="AQ68" s="231"/>
      <c r="AR68" s="231"/>
      <c r="AS68" s="231"/>
      <c r="AT68" s="231"/>
      <c r="AU68" s="231"/>
      <c r="AV68" s="231"/>
    </row>
    <row r="69" spans="1:51" ht="16.5" customHeight="1" x14ac:dyDescent="0.15">
      <c r="C69" s="69" t="s">
        <v>407</v>
      </c>
      <c r="Z69" s="10"/>
      <c r="AY69" t="b">
        <f>ISBLANK(C68)</f>
        <v>0</v>
      </c>
    </row>
    <row r="70" spans="1:51" ht="19.5" customHeight="1" x14ac:dyDescent="0.15">
      <c r="A70" s="23" t="s">
        <v>38</v>
      </c>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row>
    <row r="71" spans="1:51" ht="6.75" customHeight="1" x14ac:dyDescent="0.15">
      <c r="Z71" s="10"/>
    </row>
    <row r="72" spans="1:51" x14ac:dyDescent="0.15">
      <c r="A72" s="25" t="s">
        <v>515</v>
      </c>
      <c r="Z72" s="10"/>
    </row>
    <row r="73" spans="1:51" ht="6.75" customHeight="1" thickBot="1" x14ac:dyDescent="0.2">
      <c r="Z73" s="10"/>
      <c r="AB73" s="51"/>
      <c r="AC73" s="51"/>
      <c r="AD73" s="51"/>
      <c r="AE73" s="51"/>
      <c r="AF73" s="51"/>
      <c r="AG73" s="51"/>
      <c r="AH73" s="51"/>
      <c r="AI73" s="51"/>
      <c r="AJ73" s="51"/>
      <c r="AK73" s="51"/>
      <c r="AL73" s="51"/>
      <c r="AM73" s="51"/>
      <c r="AN73" s="51"/>
      <c r="AO73" s="51"/>
      <c r="AP73" s="51"/>
      <c r="AQ73" s="51"/>
      <c r="AR73" s="51"/>
      <c r="AS73" s="51"/>
      <c r="AT73" s="51"/>
      <c r="AU73" s="51"/>
      <c r="AV73" s="51"/>
    </row>
    <row r="74" spans="1:51" ht="14.25" thickBot="1" x14ac:dyDescent="0.2">
      <c r="G74" s="209"/>
      <c r="H74" s="210"/>
      <c r="I74" s="210"/>
      <c r="J74" s="210"/>
      <c r="K74" s="210"/>
      <c r="L74" s="210"/>
      <c r="M74" s="210"/>
      <c r="N74" s="210"/>
      <c r="O74" s="210"/>
      <c r="P74" s="210"/>
      <c r="Q74" s="210"/>
      <c r="R74" s="211"/>
      <c r="S74" s="1" t="s">
        <v>2</v>
      </c>
      <c r="T74" s="69" t="s">
        <v>407</v>
      </c>
      <c r="Z74" s="10"/>
      <c r="AA74" s="151" t="s">
        <v>43</v>
      </c>
      <c r="AB74" s="151"/>
      <c r="AC74" s="151"/>
      <c r="AD74" s="151"/>
      <c r="AE74" s="151"/>
      <c r="AF74" s="151"/>
      <c r="AG74" s="151"/>
      <c r="AH74" s="151"/>
      <c r="AI74" s="151"/>
      <c r="AJ74" s="151"/>
      <c r="AK74" s="151"/>
      <c r="AL74" s="151"/>
      <c r="AM74" s="151"/>
      <c r="AN74" s="151"/>
      <c r="AO74" s="151"/>
      <c r="AP74" s="151"/>
      <c r="AQ74" s="151"/>
      <c r="AR74" s="151"/>
      <c r="AS74" s="151"/>
      <c r="AT74" s="151"/>
      <c r="AU74" s="151"/>
      <c r="AV74" s="151"/>
      <c r="AY74" t="b">
        <f>ISBLANK(G74)</f>
        <v>1</v>
      </c>
    </row>
    <row r="75" spans="1:51" ht="6.75" customHeight="1" x14ac:dyDescent="0.15">
      <c r="Z75" s="10"/>
    </row>
    <row r="76" spans="1:51" x14ac:dyDescent="0.15">
      <c r="A76" t="s">
        <v>39</v>
      </c>
      <c r="Z76" s="10"/>
    </row>
    <row r="77" spans="1:51" ht="6.75" customHeight="1" thickBot="1" x14ac:dyDescent="0.2">
      <c r="Z77" s="10"/>
      <c r="AA77" s="51"/>
      <c r="AB77" s="51"/>
      <c r="AC77" s="51"/>
      <c r="AD77" s="51"/>
      <c r="AE77" s="51"/>
      <c r="AF77" s="51"/>
      <c r="AG77" s="51"/>
      <c r="AH77" s="51"/>
      <c r="AI77" s="51"/>
      <c r="AJ77" s="51"/>
      <c r="AK77" s="51"/>
      <c r="AL77" s="51"/>
      <c r="AM77" s="51"/>
      <c r="AN77" s="51"/>
      <c r="AO77" s="51"/>
      <c r="AP77" s="51"/>
      <c r="AQ77" s="51"/>
      <c r="AR77" s="51"/>
      <c r="AS77" s="51"/>
      <c r="AT77" s="51"/>
      <c r="AU77" s="51"/>
      <c r="AV77" s="51"/>
    </row>
    <row r="78" spans="1:51" ht="14.25" thickBot="1" x14ac:dyDescent="0.2">
      <c r="G78" s="209"/>
      <c r="H78" s="210"/>
      <c r="I78" s="210"/>
      <c r="J78" s="210"/>
      <c r="K78" s="210"/>
      <c r="L78" s="210"/>
      <c r="M78" s="210"/>
      <c r="N78" s="210"/>
      <c r="O78" s="210"/>
      <c r="P78" s="210"/>
      <c r="Q78" s="210"/>
      <c r="R78" s="211"/>
      <c r="S78" s="2" t="s">
        <v>2</v>
      </c>
      <c r="T78" s="69" t="s">
        <v>407</v>
      </c>
      <c r="Z78" s="10"/>
      <c r="AA78" s="151" t="s">
        <v>372</v>
      </c>
      <c r="AB78" s="151"/>
      <c r="AC78" s="151"/>
      <c r="AD78" s="151"/>
      <c r="AE78" s="151"/>
      <c r="AF78" s="151"/>
      <c r="AG78" s="151"/>
      <c r="AH78" s="151"/>
      <c r="AI78" s="151"/>
      <c r="AJ78" s="151"/>
      <c r="AK78" s="151"/>
      <c r="AL78" s="151"/>
      <c r="AM78" s="151"/>
      <c r="AN78" s="151"/>
      <c r="AO78" s="151"/>
      <c r="AP78" s="151"/>
      <c r="AQ78" s="151"/>
      <c r="AR78" s="151"/>
      <c r="AS78" s="151"/>
      <c r="AT78" s="151"/>
      <c r="AU78" s="151"/>
      <c r="AV78" s="151"/>
      <c r="AY78" t="b">
        <f>ISBLANK(G78)</f>
        <v>1</v>
      </c>
    </row>
    <row r="79" spans="1:51" ht="6.75" customHeight="1" x14ac:dyDescent="0.15">
      <c r="Z79" s="10"/>
    </row>
    <row r="80" spans="1:51" x14ac:dyDescent="0.15">
      <c r="A80" t="s">
        <v>40</v>
      </c>
      <c r="Z80" s="10"/>
      <c r="AA80" s="117" t="s">
        <v>373</v>
      </c>
      <c r="AB80" s="117"/>
      <c r="AC80" s="117"/>
      <c r="AD80" s="117"/>
      <c r="AE80" s="117"/>
      <c r="AF80" s="117"/>
      <c r="AG80" s="117"/>
      <c r="AH80" s="117"/>
      <c r="AI80" s="117"/>
      <c r="AJ80" s="117"/>
      <c r="AK80" s="117"/>
      <c r="AL80" s="117"/>
      <c r="AM80" s="117"/>
      <c r="AN80" s="117"/>
      <c r="AO80" s="117"/>
      <c r="AP80" s="117"/>
      <c r="AQ80" s="117"/>
      <c r="AR80" s="117"/>
      <c r="AS80" s="117"/>
      <c r="AT80" s="117"/>
      <c r="AU80" s="117"/>
      <c r="AV80" s="117"/>
    </row>
    <row r="81" spans="1:51" ht="6.75" customHeight="1" thickBot="1" x14ac:dyDescent="0.2">
      <c r="Z81" s="10"/>
      <c r="AA81" s="117"/>
      <c r="AB81" s="117"/>
      <c r="AC81" s="117"/>
      <c r="AD81" s="117"/>
      <c r="AE81" s="117"/>
      <c r="AF81" s="117"/>
      <c r="AG81" s="117"/>
      <c r="AH81" s="117"/>
      <c r="AI81" s="117"/>
      <c r="AJ81" s="117"/>
      <c r="AK81" s="117"/>
      <c r="AL81" s="117"/>
      <c r="AM81" s="117"/>
      <c r="AN81" s="117"/>
      <c r="AO81" s="117"/>
      <c r="AP81" s="117"/>
      <c r="AQ81" s="117"/>
      <c r="AR81" s="117"/>
      <c r="AS81" s="117"/>
      <c r="AT81" s="117"/>
      <c r="AU81" s="117"/>
      <c r="AV81" s="117"/>
    </row>
    <row r="82" spans="1:51" ht="14.25" thickBot="1" x14ac:dyDescent="0.2">
      <c r="G82" s="209"/>
      <c r="H82" s="210"/>
      <c r="I82" s="210"/>
      <c r="J82" s="210"/>
      <c r="K82" s="210"/>
      <c r="L82" s="210"/>
      <c r="M82" s="210"/>
      <c r="N82" s="210"/>
      <c r="O82" s="210"/>
      <c r="P82" s="210"/>
      <c r="Q82" s="210"/>
      <c r="R82" s="211"/>
      <c r="S82" s="2" t="s">
        <v>2</v>
      </c>
      <c r="T82" s="69" t="s">
        <v>407</v>
      </c>
      <c r="Z82" s="10"/>
      <c r="AY82" t="b">
        <f>ISBLANK(G82)</f>
        <v>1</v>
      </c>
    </row>
    <row r="83" spans="1:51" ht="6.75" customHeight="1" x14ac:dyDescent="0.15">
      <c r="Z83" s="10"/>
    </row>
    <row r="84" spans="1:51" x14ac:dyDescent="0.15">
      <c r="A84" t="s">
        <v>435</v>
      </c>
      <c r="Z84" s="10"/>
      <c r="AA84" s="151" t="s">
        <v>484</v>
      </c>
      <c r="AB84" s="151"/>
      <c r="AC84" s="151"/>
      <c r="AD84" s="151"/>
      <c r="AE84" s="151"/>
      <c r="AF84" s="151"/>
      <c r="AG84" s="151"/>
      <c r="AH84" s="151"/>
      <c r="AI84" s="151"/>
      <c r="AJ84" s="151"/>
      <c r="AK84" s="151"/>
      <c r="AL84" s="151"/>
      <c r="AM84" s="151"/>
      <c r="AN84" s="151"/>
      <c r="AO84" s="151"/>
      <c r="AP84" s="151"/>
      <c r="AQ84" s="151"/>
      <c r="AR84" s="151"/>
      <c r="AS84" s="151"/>
      <c r="AT84" s="151"/>
      <c r="AU84" s="151"/>
      <c r="AV84" s="151"/>
    </row>
    <row r="85" spans="1:51" ht="6.75" customHeight="1" thickBot="1" x14ac:dyDescent="0.2">
      <c r="Z85" s="10"/>
      <c r="AA85" s="51"/>
      <c r="AB85" s="51"/>
      <c r="AC85" s="51"/>
      <c r="AD85" s="51"/>
      <c r="AE85" s="51"/>
      <c r="AF85" s="51"/>
      <c r="AG85" s="51"/>
      <c r="AH85" s="51"/>
      <c r="AI85" s="51"/>
      <c r="AJ85" s="51"/>
      <c r="AK85" s="51"/>
      <c r="AL85" s="51"/>
      <c r="AM85" s="51"/>
      <c r="AN85" s="51"/>
      <c r="AO85" s="51"/>
      <c r="AP85" s="51"/>
      <c r="AQ85" s="51"/>
      <c r="AR85" s="51"/>
      <c r="AS85" s="51"/>
      <c r="AT85" s="51"/>
      <c r="AU85" s="51"/>
      <c r="AV85" s="51"/>
    </row>
    <row r="86" spans="1:51" ht="14.25" thickBot="1" x14ac:dyDescent="0.2">
      <c r="G86" s="209">
        <v>0</v>
      </c>
      <c r="H86" s="210"/>
      <c r="I86" s="210"/>
      <c r="J86" s="210"/>
      <c r="K86" s="210"/>
      <c r="L86" s="210"/>
      <c r="M86" s="210"/>
      <c r="N86" s="210"/>
      <c r="O86" s="210"/>
      <c r="P86" s="210"/>
      <c r="Q86" s="210"/>
      <c r="R86" s="211"/>
      <c r="S86" s="2" t="s">
        <v>2</v>
      </c>
      <c r="T86" s="69" t="s">
        <v>407</v>
      </c>
      <c r="Z86" s="10"/>
      <c r="AA86" s="112" t="s">
        <v>485</v>
      </c>
      <c r="AB86" s="112"/>
      <c r="AC86" s="112"/>
      <c r="AD86" s="112"/>
      <c r="AE86" s="112"/>
      <c r="AF86" s="112"/>
      <c r="AG86" s="112"/>
      <c r="AH86" s="112"/>
      <c r="AI86" s="112"/>
      <c r="AJ86" s="112"/>
      <c r="AK86" s="112"/>
      <c r="AL86" s="112"/>
      <c r="AM86" s="112"/>
      <c r="AN86" s="112"/>
      <c r="AO86" s="112"/>
      <c r="AP86" s="112"/>
      <c r="AQ86" s="112"/>
      <c r="AR86" s="112"/>
      <c r="AS86" s="112"/>
      <c r="AT86" s="112"/>
      <c r="AU86" s="112"/>
      <c r="AV86" s="112"/>
      <c r="AY86" t="b">
        <f>ISBLANK(G86)</f>
        <v>0</v>
      </c>
    </row>
    <row r="87" spans="1:51" ht="6.75" customHeight="1" x14ac:dyDescent="0.15">
      <c r="Z87" s="10"/>
    </row>
    <row r="88" spans="1:51" x14ac:dyDescent="0.15">
      <c r="A88" t="s">
        <v>549</v>
      </c>
      <c r="Z88" s="10"/>
      <c r="AA88" s="151" t="s">
        <v>561</v>
      </c>
      <c r="AB88" s="151"/>
      <c r="AC88" s="151"/>
      <c r="AD88" s="151"/>
      <c r="AE88" s="151"/>
      <c r="AF88" s="151"/>
      <c r="AG88" s="151"/>
      <c r="AH88" s="151"/>
      <c r="AI88" s="151"/>
      <c r="AJ88" s="151"/>
      <c r="AK88" s="151"/>
      <c r="AL88" s="151"/>
      <c r="AM88" s="151"/>
      <c r="AN88" s="151"/>
      <c r="AO88" s="151"/>
      <c r="AP88" s="151"/>
      <c r="AQ88" s="151"/>
      <c r="AR88" s="151"/>
      <c r="AS88" s="151"/>
      <c r="AT88" s="151"/>
      <c r="AU88" s="151"/>
      <c r="AV88" s="151"/>
    </row>
    <row r="89" spans="1:51" ht="6.75" customHeight="1" x14ac:dyDescent="0.15">
      <c r="B89" s="113" t="s">
        <v>550</v>
      </c>
      <c r="C89" s="113"/>
      <c r="D89" s="113"/>
      <c r="E89" s="113"/>
      <c r="F89" s="113"/>
      <c r="G89" s="113"/>
      <c r="H89" s="113"/>
      <c r="I89" s="113"/>
      <c r="J89" s="113"/>
      <c r="K89" s="113"/>
      <c r="L89" s="113"/>
      <c r="M89" s="113"/>
      <c r="N89" s="113"/>
      <c r="O89" s="113"/>
      <c r="P89" s="113"/>
      <c r="Q89" s="113"/>
      <c r="R89" s="113"/>
      <c r="S89" s="113"/>
      <c r="T89" s="113"/>
      <c r="U89" s="113"/>
      <c r="V89" s="113"/>
      <c r="W89" s="113"/>
      <c r="X89" s="113"/>
      <c r="Y89" s="114"/>
      <c r="Z89" s="10"/>
      <c r="AA89" s="99"/>
      <c r="AB89" s="99"/>
      <c r="AC89" s="99"/>
      <c r="AD89" s="99"/>
      <c r="AE89" s="99"/>
      <c r="AF89" s="99"/>
      <c r="AG89" s="99"/>
      <c r="AH89" s="99"/>
      <c r="AI89" s="99"/>
      <c r="AJ89" s="99"/>
      <c r="AK89" s="99"/>
      <c r="AL89" s="99"/>
      <c r="AM89" s="99"/>
      <c r="AN89" s="99"/>
      <c r="AO89" s="99"/>
      <c r="AP89" s="99"/>
      <c r="AQ89" s="99"/>
      <c r="AR89" s="99"/>
      <c r="AS89" s="99"/>
      <c r="AT89" s="99"/>
      <c r="AU89" s="99"/>
      <c r="AV89" s="99"/>
    </row>
    <row r="90" spans="1:51" x14ac:dyDescent="0.15">
      <c r="B90" s="113"/>
      <c r="C90" s="113"/>
      <c r="D90" s="113"/>
      <c r="E90" s="113"/>
      <c r="F90" s="113"/>
      <c r="G90" s="113"/>
      <c r="H90" s="113"/>
      <c r="I90" s="113"/>
      <c r="J90" s="113"/>
      <c r="K90" s="113"/>
      <c r="L90" s="113"/>
      <c r="M90" s="113"/>
      <c r="N90" s="113"/>
      <c r="O90" s="113"/>
      <c r="P90" s="113"/>
      <c r="Q90" s="113"/>
      <c r="R90" s="113"/>
      <c r="S90" s="113"/>
      <c r="T90" s="113"/>
      <c r="U90" s="113"/>
      <c r="V90" s="113"/>
      <c r="W90" s="113"/>
      <c r="X90" s="113"/>
      <c r="Y90" s="114"/>
      <c r="Z90" s="10"/>
      <c r="AA90" s="112" t="s">
        <v>551</v>
      </c>
      <c r="AB90" s="112"/>
      <c r="AC90" s="112"/>
      <c r="AD90" s="112"/>
      <c r="AE90" s="112"/>
      <c r="AF90" s="112"/>
      <c r="AG90" s="112"/>
      <c r="AH90" s="112"/>
      <c r="AI90" s="112"/>
      <c r="AJ90" s="112"/>
      <c r="AK90" s="112"/>
      <c r="AL90" s="112"/>
      <c r="AM90" s="112"/>
      <c r="AN90" s="112"/>
      <c r="AO90" s="112"/>
      <c r="AP90" s="112"/>
      <c r="AQ90" s="112"/>
      <c r="AR90" s="112"/>
      <c r="AS90" s="112"/>
      <c r="AT90" s="112"/>
      <c r="AU90" s="112"/>
      <c r="AV90" s="112"/>
    </row>
    <row r="91" spans="1:51" ht="6.75" customHeight="1" thickBot="1" x14ac:dyDescent="0.2">
      <c r="Z91" s="10"/>
      <c r="AA91" s="51"/>
      <c r="AB91" s="51"/>
      <c r="AC91" s="51"/>
      <c r="AD91" s="51"/>
      <c r="AE91" s="51"/>
      <c r="AF91" s="51"/>
      <c r="AG91" s="51"/>
      <c r="AH91" s="51"/>
      <c r="AI91" s="51"/>
      <c r="AJ91" s="51"/>
      <c r="AK91" s="51"/>
      <c r="AL91" s="51"/>
      <c r="AM91" s="51"/>
      <c r="AN91" s="51"/>
      <c r="AO91" s="51"/>
      <c r="AP91" s="51"/>
      <c r="AQ91" s="51"/>
      <c r="AR91" s="51"/>
      <c r="AS91" s="51"/>
      <c r="AT91" s="51"/>
      <c r="AU91" s="51"/>
      <c r="AV91" s="51"/>
    </row>
    <row r="92" spans="1:51" ht="14.25" thickBot="1" x14ac:dyDescent="0.2">
      <c r="G92" s="209"/>
      <c r="H92" s="210"/>
      <c r="I92" s="210"/>
      <c r="J92" s="210"/>
      <c r="K92" s="210"/>
      <c r="L92" s="210"/>
      <c r="M92" s="210"/>
      <c r="N92" s="210"/>
      <c r="O92" s="210"/>
      <c r="P92" s="210"/>
      <c r="Q92" s="210"/>
      <c r="R92" s="211"/>
      <c r="S92" s="2" t="s">
        <v>2</v>
      </c>
      <c r="T92" s="69" t="s">
        <v>407</v>
      </c>
      <c r="Z92" s="10"/>
      <c r="AA92" s="100"/>
      <c r="AB92" s="100"/>
      <c r="AC92" s="100"/>
      <c r="AD92" s="100"/>
      <c r="AE92" s="100"/>
      <c r="AF92" s="100"/>
      <c r="AG92" s="100"/>
      <c r="AH92" s="100"/>
      <c r="AI92" s="100"/>
      <c r="AJ92" s="100"/>
      <c r="AK92" s="100"/>
      <c r="AL92" s="100"/>
      <c r="AM92" s="100"/>
      <c r="AN92" s="100"/>
      <c r="AO92" s="100"/>
      <c r="AP92" s="100"/>
      <c r="AQ92" s="100"/>
      <c r="AR92" s="100"/>
      <c r="AS92" s="100"/>
      <c r="AT92" s="100"/>
      <c r="AU92" s="100"/>
      <c r="AV92" s="100"/>
      <c r="AY92" t="b">
        <f>ISBLANK(G92)</f>
        <v>1</v>
      </c>
    </row>
    <row r="93" spans="1:51" ht="6.75" customHeight="1" x14ac:dyDescent="0.15">
      <c r="Z93" s="10"/>
    </row>
    <row r="94" spans="1:51" x14ac:dyDescent="0.15">
      <c r="A94" t="s">
        <v>552</v>
      </c>
      <c r="Z94" s="10"/>
      <c r="AA94" s="151" t="s">
        <v>437</v>
      </c>
      <c r="AB94" s="151"/>
      <c r="AC94" s="151"/>
      <c r="AD94" s="151"/>
      <c r="AE94" s="151"/>
      <c r="AF94" s="151"/>
      <c r="AG94" s="151"/>
      <c r="AH94" s="151"/>
      <c r="AI94" s="151"/>
      <c r="AJ94" s="151"/>
      <c r="AK94" s="151"/>
      <c r="AL94" s="151"/>
      <c r="AM94" s="151"/>
      <c r="AN94" s="151"/>
      <c r="AO94" s="151"/>
      <c r="AP94" s="151"/>
      <c r="AQ94" s="151"/>
      <c r="AR94" s="151"/>
      <c r="AS94" s="151"/>
      <c r="AT94" s="151"/>
      <c r="AU94" s="151"/>
      <c r="AV94" s="151"/>
    </row>
    <row r="95" spans="1:51" ht="6.75" customHeight="1" thickBot="1" x14ac:dyDescent="0.2">
      <c r="Z95" s="10"/>
      <c r="AA95" s="51"/>
      <c r="AB95" s="51"/>
      <c r="AC95" s="51"/>
      <c r="AD95" s="51"/>
      <c r="AE95" s="51"/>
      <c r="AF95" s="51"/>
      <c r="AG95" s="51"/>
      <c r="AH95" s="51"/>
      <c r="AI95" s="51"/>
      <c r="AJ95" s="51"/>
      <c r="AK95" s="51"/>
      <c r="AL95" s="51"/>
      <c r="AM95" s="51"/>
      <c r="AN95" s="51"/>
      <c r="AO95" s="51"/>
      <c r="AP95" s="51"/>
      <c r="AQ95" s="51"/>
      <c r="AR95" s="51"/>
      <c r="AS95" s="51"/>
      <c r="AT95" s="51"/>
      <c r="AU95" s="51"/>
      <c r="AV95" s="51"/>
    </row>
    <row r="96" spans="1:51" ht="14.25" thickBot="1" x14ac:dyDescent="0.2">
      <c r="G96" s="209">
        <v>0</v>
      </c>
      <c r="H96" s="210"/>
      <c r="I96" s="210"/>
      <c r="J96" s="210"/>
      <c r="K96" s="210"/>
      <c r="L96" s="210"/>
      <c r="M96" s="210"/>
      <c r="N96" s="210"/>
      <c r="O96" s="210"/>
      <c r="P96" s="210"/>
      <c r="Q96" s="210"/>
      <c r="R96" s="211"/>
      <c r="S96" s="2" t="s">
        <v>2</v>
      </c>
      <c r="T96" s="69" t="s">
        <v>407</v>
      </c>
      <c r="Z96" s="10"/>
      <c r="AA96" s="112" t="s">
        <v>438</v>
      </c>
      <c r="AB96" s="112"/>
      <c r="AC96" s="112"/>
      <c r="AD96" s="112"/>
      <c r="AE96" s="112"/>
      <c r="AF96" s="112"/>
      <c r="AG96" s="112"/>
      <c r="AH96" s="112"/>
      <c r="AI96" s="112"/>
      <c r="AJ96" s="112"/>
      <c r="AK96" s="112"/>
      <c r="AL96" s="112"/>
      <c r="AM96" s="112"/>
      <c r="AN96" s="112"/>
      <c r="AO96" s="112"/>
      <c r="AP96" s="112"/>
      <c r="AQ96" s="112"/>
      <c r="AR96" s="112"/>
      <c r="AS96" s="112"/>
      <c r="AT96" s="112"/>
      <c r="AU96" s="112"/>
      <c r="AV96" s="112"/>
      <c r="AY96" t="b">
        <f>ISBLANK(G96)</f>
        <v>0</v>
      </c>
    </row>
    <row r="97" spans="1:52" ht="6.75" customHeight="1" x14ac:dyDescent="0.15">
      <c r="Z97" s="10"/>
    </row>
    <row r="98" spans="1:52" x14ac:dyDescent="0.15">
      <c r="A98" t="s">
        <v>436</v>
      </c>
      <c r="Z98" s="10"/>
      <c r="AA98" s="239" t="s">
        <v>528</v>
      </c>
      <c r="AB98" s="240"/>
      <c r="AC98" s="240"/>
      <c r="AD98" s="240"/>
      <c r="AE98" s="240"/>
      <c r="AF98" s="240"/>
      <c r="AG98" s="240"/>
      <c r="AH98" s="240"/>
      <c r="AI98" s="240"/>
      <c r="AJ98" s="240"/>
      <c r="AK98" s="240"/>
      <c r="AL98" s="240"/>
      <c r="AM98" s="240"/>
      <c r="AN98" s="240"/>
      <c r="AO98" s="240"/>
      <c r="AP98" s="240"/>
      <c r="AQ98" s="240"/>
      <c r="AR98" s="240"/>
      <c r="AS98" s="240"/>
      <c r="AT98" s="240"/>
      <c r="AU98" s="240"/>
      <c r="AV98" s="240"/>
    </row>
    <row r="99" spans="1:52" ht="6.75" customHeight="1" thickBot="1" x14ac:dyDescent="0.2">
      <c r="Z99" s="10"/>
      <c r="AA99" s="240"/>
      <c r="AB99" s="240"/>
      <c r="AC99" s="240"/>
      <c r="AD99" s="240"/>
      <c r="AE99" s="240"/>
      <c r="AF99" s="240"/>
      <c r="AG99" s="240"/>
      <c r="AH99" s="240"/>
      <c r="AI99" s="240"/>
      <c r="AJ99" s="240"/>
      <c r="AK99" s="240"/>
      <c r="AL99" s="240"/>
      <c r="AM99" s="240"/>
      <c r="AN99" s="240"/>
      <c r="AO99" s="240"/>
      <c r="AP99" s="240"/>
      <c r="AQ99" s="240"/>
      <c r="AR99" s="240"/>
      <c r="AS99" s="240"/>
      <c r="AT99" s="240"/>
      <c r="AU99" s="240"/>
      <c r="AV99" s="240"/>
    </row>
    <row r="100" spans="1:52" ht="14.25" thickBot="1" x14ac:dyDescent="0.2">
      <c r="G100" s="209">
        <v>0</v>
      </c>
      <c r="H100" s="210"/>
      <c r="I100" s="210"/>
      <c r="J100" s="210"/>
      <c r="K100" s="210"/>
      <c r="L100" s="210"/>
      <c r="M100" s="210"/>
      <c r="N100" s="210"/>
      <c r="O100" s="210"/>
      <c r="P100" s="210"/>
      <c r="Q100" s="210"/>
      <c r="R100" s="211"/>
      <c r="S100" s="2" t="s">
        <v>2</v>
      </c>
      <c r="T100" s="69" t="s">
        <v>407</v>
      </c>
      <c r="Z100" s="10"/>
      <c r="AA100" s="240"/>
      <c r="AB100" s="240"/>
      <c r="AC100" s="240"/>
      <c r="AD100" s="240"/>
      <c r="AE100" s="240"/>
      <c r="AF100" s="240"/>
      <c r="AG100" s="240"/>
      <c r="AH100" s="240"/>
      <c r="AI100" s="240"/>
      <c r="AJ100" s="240"/>
      <c r="AK100" s="240"/>
      <c r="AL100" s="240"/>
      <c r="AM100" s="240"/>
      <c r="AN100" s="240"/>
      <c r="AO100" s="240"/>
      <c r="AP100" s="240"/>
      <c r="AQ100" s="240"/>
      <c r="AR100" s="240"/>
      <c r="AS100" s="240"/>
      <c r="AT100" s="240"/>
      <c r="AU100" s="240"/>
      <c r="AV100" s="240"/>
      <c r="AY100" t="b">
        <f>ISBLANK(G100)</f>
        <v>0</v>
      </c>
    </row>
    <row r="101" spans="1:52" ht="13.5" customHeight="1" x14ac:dyDescent="0.15">
      <c r="G101" s="115" t="s">
        <v>519</v>
      </c>
      <c r="H101" s="115"/>
      <c r="I101" s="115"/>
      <c r="J101" s="115"/>
      <c r="K101" s="115"/>
      <c r="L101" s="115"/>
      <c r="M101" s="115"/>
      <c r="N101" s="115"/>
      <c r="O101" s="115"/>
      <c r="P101" s="115"/>
      <c r="Q101" s="115"/>
      <c r="R101" s="115"/>
      <c r="S101" s="115"/>
      <c r="T101" s="115"/>
      <c r="U101" s="115"/>
      <c r="V101" s="115"/>
      <c r="W101" s="115"/>
      <c r="X101" s="115"/>
      <c r="Y101" s="116"/>
      <c r="Z101" s="10"/>
      <c r="AA101" s="240"/>
      <c r="AB101" s="240"/>
      <c r="AC101" s="240"/>
      <c r="AD101" s="240"/>
      <c r="AE101" s="240"/>
      <c r="AF101" s="240"/>
      <c r="AG101" s="240"/>
      <c r="AH101" s="240"/>
      <c r="AI101" s="240"/>
      <c r="AJ101" s="240"/>
      <c r="AK101" s="240"/>
      <c r="AL101" s="240"/>
      <c r="AM101" s="240"/>
      <c r="AN101" s="240"/>
      <c r="AO101" s="240"/>
      <c r="AP101" s="240"/>
      <c r="AQ101" s="240"/>
      <c r="AR101" s="240"/>
      <c r="AS101" s="240"/>
      <c r="AT101" s="240"/>
      <c r="AU101" s="240"/>
      <c r="AV101" s="240"/>
      <c r="AZ101" t="b">
        <f>AND(J106+O106&gt;0,G100&lt;&gt;"",G100=0)</f>
        <v>0</v>
      </c>
    </row>
    <row r="102" spans="1:52" ht="13.5" customHeight="1" x14ac:dyDescent="0.15">
      <c r="G102" s="115"/>
      <c r="H102" s="115"/>
      <c r="I102" s="115"/>
      <c r="J102" s="115"/>
      <c r="K102" s="115"/>
      <c r="L102" s="115"/>
      <c r="M102" s="115"/>
      <c r="N102" s="115"/>
      <c r="O102" s="115"/>
      <c r="P102" s="115"/>
      <c r="Q102" s="115"/>
      <c r="R102" s="115"/>
      <c r="S102" s="115"/>
      <c r="T102" s="115"/>
      <c r="U102" s="115"/>
      <c r="V102" s="115"/>
      <c r="W102" s="115"/>
      <c r="X102" s="115"/>
      <c r="Y102" s="116"/>
      <c r="Z102" s="10"/>
    </row>
    <row r="103" spans="1:52" ht="6.75" customHeight="1" x14ac:dyDescent="0.15">
      <c r="Z103" s="10"/>
    </row>
    <row r="104" spans="1:52" x14ac:dyDescent="0.15">
      <c r="A104" t="s">
        <v>41</v>
      </c>
      <c r="Z104" s="10"/>
      <c r="AA104" s="218" t="s">
        <v>439</v>
      </c>
      <c r="AB104" s="218"/>
      <c r="AC104" s="218"/>
      <c r="AD104" s="218"/>
      <c r="AE104" s="218"/>
      <c r="AF104" s="218"/>
      <c r="AG104" s="218"/>
      <c r="AH104" s="218"/>
      <c r="AI104" s="218"/>
      <c r="AJ104" s="218"/>
      <c r="AK104" s="218"/>
      <c r="AL104" s="218"/>
      <c r="AM104" s="218"/>
      <c r="AN104" s="218"/>
      <c r="AO104" s="218"/>
      <c r="AP104" s="218"/>
      <c r="AQ104" s="218"/>
      <c r="AR104" s="218"/>
      <c r="AS104" s="218"/>
      <c r="AT104" s="218"/>
      <c r="AU104" s="218"/>
      <c r="AV104" s="218"/>
    </row>
    <row r="105" spans="1:52" ht="6.75" customHeight="1" thickBot="1" x14ac:dyDescent="0.2">
      <c r="Z105" s="10"/>
      <c r="AA105" s="51"/>
      <c r="AB105" s="51"/>
      <c r="AC105" s="51"/>
      <c r="AD105" s="51"/>
      <c r="AE105" s="51"/>
      <c r="AF105" s="51"/>
      <c r="AG105" s="51"/>
      <c r="AH105" s="51"/>
      <c r="AI105" s="51"/>
      <c r="AJ105" s="51"/>
      <c r="AK105" s="51"/>
      <c r="AL105" s="51"/>
      <c r="AM105" s="51"/>
      <c r="AN105" s="51"/>
      <c r="AO105" s="51"/>
      <c r="AP105" s="51"/>
      <c r="AQ105" s="51"/>
      <c r="AR105" s="51"/>
      <c r="AS105" s="51"/>
      <c r="AT105" s="51"/>
      <c r="AU105" s="51"/>
      <c r="AV105" s="51"/>
    </row>
    <row r="106" spans="1:52" ht="14.25" thickBot="1" x14ac:dyDescent="0.2">
      <c r="J106" s="124">
        <v>0</v>
      </c>
      <c r="K106" s="126"/>
      <c r="L106" s="125"/>
      <c r="M106" s="1" t="s">
        <v>0</v>
      </c>
      <c r="O106" s="124">
        <v>0</v>
      </c>
      <c r="P106" s="126"/>
      <c r="Q106" s="125"/>
      <c r="R106" s="2" t="s">
        <v>42</v>
      </c>
      <c r="T106" s="69" t="s">
        <v>407</v>
      </c>
      <c r="Z106" s="10"/>
      <c r="AA106" s="91"/>
      <c r="AB106" s="91"/>
      <c r="AC106" s="91"/>
      <c r="AD106" s="91"/>
      <c r="AE106" s="91"/>
      <c r="AF106" s="91"/>
      <c r="AG106" s="91"/>
      <c r="AH106" s="91"/>
      <c r="AI106" s="91"/>
      <c r="AJ106" s="91"/>
      <c r="AK106" s="91"/>
      <c r="AL106" s="91"/>
      <c r="AM106" s="91"/>
      <c r="AN106" s="91"/>
      <c r="AO106" s="91"/>
      <c r="AP106" s="91"/>
      <c r="AQ106" s="91"/>
      <c r="AR106" s="91"/>
      <c r="AS106" s="91"/>
      <c r="AT106" s="91"/>
      <c r="AU106" s="91"/>
      <c r="AV106" s="91"/>
      <c r="AY106" t="b">
        <f>AND(ISBLANK(J106),ISBLANK(O106))</f>
        <v>0</v>
      </c>
    </row>
    <row r="107" spans="1:52" x14ac:dyDescent="0.15">
      <c r="G107" s="115" t="s">
        <v>518</v>
      </c>
      <c r="H107" s="115"/>
      <c r="I107" s="115"/>
      <c r="J107" s="115"/>
      <c r="K107" s="115"/>
      <c r="L107" s="115"/>
      <c r="M107" s="115"/>
      <c r="N107" s="115"/>
      <c r="O107" s="115"/>
      <c r="P107" s="115"/>
      <c r="Q107" s="115"/>
      <c r="R107" s="115"/>
      <c r="S107" s="115"/>
      <c r="T107" s="115"/>
      <c r="U107" s="115"/>
      <c r="V107" s="115"/>
      <c r="W107" s="115"/>
      <c r="X107" s="115"/>
      <c r="Y107" s="116"/>
      <c r="Z107" s="10"/>
      <c r="AZ107" t="b">
        <f>AND(G100&gt;0,OR(AND(ISBLANK(J106),NOT(ISBLANK(O106))),AND(ISBLANK(O106),NOT(ISBLANK(J106))),AND(O106=0,J106=0)))</f>
        <v>0</v>
      </c>
    </row>
    <row r="108" spans="1:52" x14ac:dyDescent="0.15">
      <c r="G108" s="115"/>
      <c r="H108" s="115"/>
      <c r="I108" s="115"/>
      <c r="J108" s="115"/>
      <c r="K108" s="115"/>
      <c r="L108" s="115"/>
      <c r="M108" s="115"/>
      <c r="N108" s="115"/>
      <c r="O108" s="115"/>
      <c r="P108" s="115"/>
      <c r="Q108" s="115"/>
      <c r="R108" s="115"/>
      <c r="S108" s="115"/>
      <c r="T108" s="115"/>
      <c r="U108" s="115"/>
      <c r="V108" s="115"/>
      <c r="W108" s="115"/>
      <c r="X108" s="115"/>
      <c r="Y108" s="116"/>
      <c r="Z108" s="10"/>
    </row>
    <row r="109" spans="1:52" ht="19.5" customHeight="1" x14ac:dyDescent="0.15">
      <c r="A109" s="23" t="s">
        <v>44</v>
      </c>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t="s">
        <v>405</v>
      </c>
      <c r="AX109" t="s">
        <v>405</v>
      </c>
      <c r="AY109" t="s">
        <v>406</v>
      </c>
    </row>
    <row r="110" spans="1:52" ht="6.75" customHeight="1" x14ac:dyDescent="0.15">
      <c r="Z110" s="10"/>
      <c r="AA110" s="1"/>
      <c r="AB110" s="1"/>
      <c r="AC110" s="1"/>
      <c r="AD110" s="1"/>
      <c r="AE110" s="1"/>
      <c r="AF110" s="1"/>
      <c r="AG110" s="1"/>
      <c r="AH110" s="1"/>
      <c r="AI110" s="1"/>
      <c r="AJ110" s="1"/>
      <c r="AK110" s="1"/>
      <c r="AL110" s="1"/>
      <c r="AM110" s="1"/>
      <c r="AN110" s="1"/>
      <c r="AO110" s="1"/>
      <c r="AP110" s="1"/>
      <c r="AQ110" s="1"/>
      <c r="AR110" s="1"/>
      <c r="AS110" s="1"/>
      <c r="AT110" s="1"/>
      <c r="AU110" s="1"/>
      <c r="AV110" s="1"/>
    </row>
    <row r="111" spans="1:52" x14ac:dyDescent="0.15">
      <c r="A111" s="25" t="s">
        <v>45</v>
      </c>
      <c r="Z111" s="10"/>
      <c r="AA111" s="3" t="s">
        <v>63</v>
      </c>
      <c r="AB111" s="1"/>
      <c r="AC111" s="1"/>
      <c r="AD111" s="1"/>
      <c r="AE111" s="1"/>
      <c r="AF111" s="1"/>
      <c r="AG111" s="1"/>
      <c r="AH111" s="1"/>
      <c r="AI111" s="1"/>
      <c r="AJ111" s="1"/>
      <c r="AK111" s="1"/>
      <c r="AL111" s="1"/>
      <c r="AM111" s="1"/>
      <c r="AN111" s="1"/>
      <c r="AO111" s="1"/>
      <c r="AP111" s="1"/>
      <c r="AQ111" s="1"/>
      <c r="AR111" s="1"/>
      <c r="AS111" s="1"/>
      <c r="AT111" s="1"/>
      <c r="AU111" s="1"/>
      <c r="AV111" s="1"/>
    </row>
    <row r="112" spans="1:52" ht="6.75" customHeight="1" thickBot="1" x14ac:dyDescent="0.2">
      <c r="Z112" s="10"/>
      <c r="AA112" s="1"/>
      <c r="AB112" s="1"/>
      <c r="AC112" s="1"/>
      <c r="AD112" s="1"/>
      <c r="AE112" s="1"/>
      <c r="AF112" s="1"/>
      <c r="AG112" s="1"/>
      <c r="AH112" s="1"/>
      <c r="AI112" s="1"/>
      <c r="AJ112" s="1"/>
      <c r="AK112" s="1"/>
      <c r="AL112" s="1"/>
      <c r="AM112" s="1"/>
      <c r="AN112" s="1"/>
      <c r="AO112" s="1"/>
      <c r="AP112" s="1"/>
      <c r="AQ112" s="1"/>
      <c r="AR112" s="1"/>
      <c r="AS112" s="1"/>
      <c r="AT112" s="1"/>
      <c r="AU112" s="1"/>
      <c r="AV112" s="1"/>
    </row>
    <row r="113" spans="1:54" ht="13.5" customHeight="1" thickBot="1" x14ac:dyDescent="0.2">
      <c r="F113" s="44" t="s">
        <v>46</v>
      </c>
      <c r="I113" s="124"/>
      <c r="J113" s="125"/>
      <c r="K113" s="44" t="s">
        <v>0</v>
      </c>
      <c r="L113" s="124"/>
      <c r="M113" s="125"/>
      <c r="N113" s="44" t="s">
        <v>4</v>
      </c>
      <c r="O113" s="124">
        <v>1</v>
      </c>
      <c r="P113" s="125"/>
      <c r="Q113" s="44" t="s">
        <v>3</v>
      </c>
      <c r="S113" s="69" t="s">
        <v>407</v>
      </c>
      <c r="Z113" s="10"/>
      <c r="AA113" s="150" t="s">
        <v>374</v>
      </c>
      <c r="AB113" s="150"/>
      <c r="AC113" s="150"/>
      <c r="AD113" s="150"/>
      <c r="AE113" s="150"/>
      <c r="AF113" s="150"/>
      <c r="AG113" s="150"/>
      <c r="AH113" s="150"/>
      <c r="AI113" s="150"/>
      <c r="AJ113" s="150"/>
      <c r="AK113" s="150"/>
      <c r="AL113" s="150"/>
      <c r="AM113" s="150"/>
      <c r="AN113" s="150"/>
      <c r="AO113" s="150"/>
      <c r="AP113" s="150"/>
      <c r="AQ113" s="150"/>
      <c r="AR113" s="150"/>
      <c r="AS113" s="150"/>
      <c r="AT113" s="150"/>
      <c r="AU113" s="150"/>
      <c r="AV113" s="150"/>
      <c r="AY113" t="b">
        <f>OR(ISBLANK(I113),ISBLANK(L113),ISBLANK(O113))</f>
        <v>1</v>
      </c>
    </row>
    <row r="114" spans="1:54" ht="6.75" customHeight="1" thickBot="1" x14ac:dyDescent="0.2">
      <c r="Z114" s="10"/>
      <c r="AA114" s="49"/>
      <c r="AB114" s="49"/>
      <c r="AC114" s="49"/>
      <c r="AD114" s="49"/>
      <c r="AE114" s="49"/>
      <c r="AF114" s="49"/>
      <c r="AG114" s="49"/>
      <c r="AH114" s="49"/>
      <c r="AI114" s="49"/>
      <c r="AJ114" s="49"/>
      <c r="AK114" s="49"/>
      <c r="AL114" s="49"/>
      <c r="AM114" s="49"/>
      <c r="AN114" s="49"/>
      <c r="AO114" s="49"/>
      <c r="AP114" s="49"/>
      <c r="AQ114" s="49"/>
      <c r="AR114" s="49"/>
      <c r="AS114" s="49"/>
      <c r="AT114" s="49"/>
      <c r="AU114" s="49"/>
      <c r="AV114" s="49"/>
    </row>
    <row r="115" spans="1:54" ht="14.25" thickBot="1" x14ac:dyDescent="0.2">
      <c r="F115" s="64">
        <v>2</v>
      </c>
      <c r="H115" s="44" t="s">
        <v>47</v>
      </c>
      <c r="P115" s="69" t="s">
        <v>407</v>
      </c>
      <c r="Z115" s="10"/>
      <c r="AA115" s="119" t="s">
        <v>375</v>
      </c>
      <c r="AB115" s="119"/>
      <c r="AC115" s="119"/>
      <c r="AD115" s="119"/>
      <c r="AE115" s="119"/>
      <c r="AF115" s="119"/>
      <c r="AG115" s="119"/>
      <c r="AH115" s="119"/>
      <c r="AI115" s="119"/>
      <c r="AJ115" s="119"/>
      <c r="AK115" s="119"/>
      <c r="AL115" s="119"/>
      <c r="AM115" s="119"/>
      <c r="AN115" s="119"/>
      <c r="AO115" s="119"/>
      <c r="AP115" s="119"/>
      <c r="AQ115" s="119"/>
      <c r="AR115" s="119"/>
      <c r="AS115" s="119"/>
      <c r="AT115" s="119"/>
      <c r="AU115" s="119"/>
      <c r="AV115" s="119"/>
      <c r="AY115" t="b">
        <f>ISBLANK(F115)</f>
        <v>0</v>
      </c>
      <c r="BA115">
        <v>1</v>
      </c>
      <c r="BB115">
        <v>2</v>
      </c>
    </row>
    <row r="116" spans="1:54" ht="6.75" customHeight="1" x14ac:dyDescent="0.15">
      <c r="Z116" s="10"/>
      <c r="AA116" s="60"/>
      <c r="AB116" s="60"/>
      <c r="AC116" s="60"/>
      <c r="AD116" s="60"/>
      <c r="AE116" s="60"/>
      <c r="AF116" s="60"/>
      <c r="AG116" s="60"/>
      <c r="AH116" s="60"/>
      <c r="AI116" s="60"/>
      <c r="AJ116" s="60"/>
      <c r="AK116" s="60"/>
      <c r="AL116" s="60"/>
      <c r="AM116" s="60"/>
      <c r="AN116" s="60"/>
      <c r="AO116" s="60"/>
      <c r="AP116" s="60"/>
      <c r="AQ116" s="60"/>
      <c r="AR116" s="60"/>
      <c r="AS116" s="60"/>
      <c r="AT116" s="60"/>
      <c r="AU116" s="60"/>
      <c r="AV116" s="60"/>
    </row>
    <row r="117" spans="1:54" x14ac:dyDescent="0.15">
      <c r="A117" t="s">
        <v>48</v>
      </c>
      <c r="Z117" s="10"/>
      <c r="AA117" s="119" t="s">
        <v>376</v>
      </c>
      <c r="AB117" s="119"/>
      <c r="AC117" s="119"/>
      <c r="AD117" s="119"/>
      <c r="AE117" s="119"/>
      <c r="AF117" s="119"/>
      <c r="AG117" s="119"/>
      <c r="AH117" s="119"/>
      <c r="AI117" s="119"/>
      <c r="AJ117" s="119"/>
      <c r="AK117" s="119"/>
      <c r="AL117" s="119"/>
      <c r="AM117" s="119"/>
      <c r="AN117" s="119"/>
      <c r="AO117" s="119"/>
      <c r="AP117" s="119"/>
      <c r="AQ117" s="119"/>
      <c r="AR117" s="119"/>
      <c r="AS117" s="119"/>
      <c r="AT117" s="119"/>
      <c r="AU117" s="119"/>
      <c r="AV117" s="119"/>
      <c r="AY117" t="b">
        <f>ISBLANK(F119)</f>
        <v>0</v>
      </c>
    </row>
    <row r="118" spans="1:54" ht="6.75" customHeight="1" thickBot="1" x14ac:dyDescent="0.2">
      <c r="Z118" s="10"/>
      <c r="AA118" s="1"/>
      <c r="AB118" s="1"/>
      <c r="AC118" s="1"/>
      <c r="AD118" s="1"/>
      <c r="AE118" s="1"/>
      <c r="AF118" s="1"/>
      <c r="AG118" s="1"/>
      <c r="AH118" s="1"/>
      <c r="AI118" s="1"/>
      <c r="AJ118" s="1"/>
      <c r="AK118" s="1"/>
      <c r="AL118" s="1"/>
      <c r="AM118" s="1"/>
      <c r="AN118" s="1"/>
      <c r="AO118" s="1"/>
      <c r="AP118" s="1"/>
      <c r="AQ118" s="1"/>
      <c r="AR118" s="1"/>
      <c r="AS118" s="1"/>
      <c r="AT118" s="1"/>
      <c r="AU118" s="1"/>
      <c r="AV118" s="1"/>
    </row>
    <row r="119" spans="1:54" ht="13.5" customHeight="1" thickBot="1" x14ac:dyDescent="0.2">
      <c r="F119" s="64">
        <v>2</v>
      </c>
      <c r="H119" s="44" t="s">
        <v>49</v>
      </c>
      <c r="Z119" s="10"/>
      <c r="AA119" s="149" t="s">
        <v>505</v>
      </c>
      <c r="AB119" s="149"/>
      <c r="AC119" s="149"/>
      <c r="AD119" s="149"/>
      <c r="AE119" s="149"/>
      <c r="AF119" s="149"/>
      <c r="AG119" s="149"/>
      <c r="AH119" s="149"/>
      <c r="AI119" s="149"/>
      <c r="AJ119" s="149"/>
      <c r="AK119" s="149"/>
      <c r="AL119" s="149"/>
      <c r="AM119" s="149"/>
      <c r="AN119" s="149"/>
      <c r="AO119" s="149"/>
      <c r="AP119" s="149"/>
      <c r="AQ119" s="149"/>
      <c r="AR119" s="149"/>
      <c r="AS119" s="149"/>
      <c r="AT119" s="149"/>
      <c r="AU119" s="149"/>
      <c r="AV119" s="149"/>
    </row>
    <row r="120" spans="1:54" ht="13.5" customHeight="1" x14ac:dyDescent="0.15">
      <c r="F120" s="69" t="s">
        <v>407</v>
      </c>
      <c r="Z120" s="10"/>
    </row>
    <row r="121" spans="1:54" ht="6.75" customHeight="1" x14ac:dyDescent="0.15">
      <c r="Z121" s="10"/>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row>
    <row r="122" spans="1:54" x14ac:dyDescent="0.15">
      <c r="A122" t="s">
        <v>50</v>
      </c>
      <c r="Z122" s="10"/>
      <c r="AA122" s="52"/>
      <c r="AB122" s="51"/>
      <c r="AC122" s="51"/>
      <c r="AD122" s="51"/>
      <c r="AE122" s="51"/>
      <c r="AF122" s="51"/>
      <c r="AG122" s="51"/>
      <c r="AH122" s="51"/>
      <c r="AI122" s="51"/>
      <c r="AJ122" s="51"/>
      <c r="AK122" s="51"/>
      <c r="AL122" s="51"/>
      <c r="AM122" s="51"/>
      <c r="AN122" s="51"/>
      <c r="AO122" s="51"/>
      <c r="AP122" s="51"/>
      <c r="AQ122" s="51"/>
      <c r="AR122" s="51"/>
      <c r="AS122" s="51"/>
      <c r="AT122" s="51"/>
      <c r="AU122" s="51"/>
      <c r="AV122" s="51"/>
    </row>
    <row r="123" spans="1:54" ht="6.75" customHeight="1" thickBot="1" x14ac:dyDescent="0.2">
      <c r="Z123" s="10"/>
      <c r="AA123" s="51"/>
      <c r="AB123" s="51"/>
      <c r="AC123" s="51"/>
      <c r="AD123" s="51"/>
      <c r="AE123" s="51"/>
      <c r="AF123" s="51"/>
      <c r="AG123" s="51"/>
      <c r="AH123" s="51"/>
      <c r="AI123" s="51"/>
      <c r="AJ123" s="51"/>
      <c r="AK123" s="51"/>
      <c r="AL123" s="51"/>
      <c r="AM123" s="51"/>
      <c r="AN123" s="51"/>
      <c r="AO123" s="51"/>
      <c r="AP123" s="51"/>
      <c r="AQ123" s="51"/>
      <c r="AR123" s="51"/>
      <c r="AS123" s="51"/>
      <c r="AT123" s="51"/>
      <c r="AU123" s="51"/>
      <c r="AV123" s="51"/>
    </row>
    <row r="124" spans="1:54" ht="14.25" thickBot="1" x14ac:dyDescent="0.2">
      <c r="F124" s="44" t="s">
        <v>51</v>
      </c>
      <c r="K124" s="124"/>
      <c r="L124" s="125"/>
      <c r="M124" s="44" t="s">
        <v>53</v>
      </c>
      <c r="Q124" s="124">
        <v>0</v>
      </c>
      <c r="R124" s="125"/>
      <c r="S124" s="44" t="s">
        <v>52</v>
      </c>
      <c r="T124" s="69" t="s">
        <v>407</v>
      </c>
      <c r="Z124" s="10"/>
      <c r="AA124" s="51"/>
      <c r="AB124" s="51"/>
      <c r="AC124" s="51"/>
      <c r="AD124" s="51"/>
      <c r="AE124" s="51"/>
      <c r="AF124" s="51"/>
      <c r="AG124" s="51"/>
      <c r="AH124" s="51"/>
      <c r="AI124" s="51"/>
      <c r="AJ124" s="51"/>
      <c r="AK124" s="51"/>
      <c r="AL124" s="51"/>
      <c r="AM124" s="51"/>
      <c r="AN124" s="51"/>
      <c r="AO124" s="51"/>
      <c r="AP124" s="51"/>
      <c r="AQ124" s="51"/>
      <c r="AR124" s="51"/>
      <c r="AS124" s="51"/>
      <c r="AT124" s="51"/>
      <c r="AU124" s="51"/>
      <c r="AV124" s="51"/>
      <c r="AY124" t="b">
        <f>OR(ISBLANK(K124),ISBLANK(Q124))</f>
        <v>1</v>
      </c>
    </row>
    <row r="125" spans="1:54" ht="6.75" customHeight="1" thickBot="1" x14ac:dyDescent="0.2">
      <c r="Z125" s="10"/>
      <c r="AA125" s="51"/>
      <c r="AB125" s="51"/>
      <c r="AC125" s="51"/>
      <c r="AD125" s="51"/>
      <c r="AE125" s="51"/>
      <c r="AF125" s="51"/>
      <c r="AG125" s="51"/>
      <c r="AH125" s="51"/>
      <c r="AI125" s="51"/>
      <c r="AJ125" s="51"/>
      <c r="AK125" s="51"/>
      <c r="AL125" s="51"/>
      <c r="AM125" s="51"/>
      <c r="AN125" s="51"/>
      <c r="AO125" s="51"/>
      <c r="AP125" s="51"/>
      <c r="AQ125" s="51"/>
      <c r="AR125" s="51"/>
      <c r="AS125" s="51"/>
      <c r="AT125" s="51"/>
      <c r="AU125" s="51"/>
      <c r="AV125" s="51"/>
    </row>
    <row r="126" spans="1:54" ht="14.25" thickBot="1" x14ac:dyDescent="0.2">
      <c r="F126" s="44" t="s">
        <v>54</v>
      </c>
      <c r="Q126" s="124"/>
      <c r="R126" s="126"/>
      <c r="S126" s="126"/>
      <c r="T126" s="125"/>
      <c r="U126" s="44" t="s">
        <v>55</v>
      </c>
      <c r="Z126" s="10"/>
      <c r="AA126" s="151" t="s">
        <v>377</v>
      </c>
      <c r="AB126" s="151"/>
      <c r="AC126" s="151"/>
      <c r="AD126" s="151"/>
      <c r="AE126" s="151"/>
      <c r="AF126" s="151"/>
      <c r="AG126" s="151"/>
      <c r="AH126" s="151"/>
      <c r="AI126" s="151"/>
      <c r="AJ126" s="151"/>
      <c r="AK126" s="151"/>
      <c r="AL126" s="151"/>
      <c r="AM126" s="151"/>
      <c r="AN126" s="151"/>
      <c r="AO126" s="151"/>
      <c r="AP126" s="151"/>
      <c r="AQ126" s="151"/>
      <c r="AR126" s="151"/>
      <c r="AS126" s="151"/>
      <c r="AT126" s="151"/>
      <c r="AU126" s="151"/>
      <c r="AV126" s="151"/>
    </row>
    <row r="127" spans="1:54" x14ac:dyDescent="0.15">
      <c r="Q127" s="69" t="s">
        <v>407</v>
      </c>
      <c r="Z127" s="10"/>
      <c r="AA127" s="117" t="s">
        <v>378</v>
      </c>
      <c r="AB127" s="117"/>
      <c r="AC127" s="117"/>
      <c r="AD127" s="117"/>
      <c r="AE127" s="117"/>
      <c r="AF127" s="117"/>
      <c r="AG127" s="117"/>
      <c r="AH127" s="117"/>
      <c r="AI127" s="117"/>
      <c r="AJ127" s="117"/>
      <c r="AK127" s="117"/>
      <c r="AL127" s="117"/>
      <c r="AM127" s="117"/>
      <c r="AN127" s="117"/>
      <c r="AO127" s="117"/>
      <c r="AP127" s="117"/>
      <c r="AQ127" s="117"/>
      <c r="AR127" s="117"/>
      <c r="AS127" s="117"/>
      <c r="AT127" s="117"/>
      <c r="AU127" s="117"/>
      <c r="AV127" s="117"/>
      <c r="AY127" t="b">
        <f>ISBLANK(Q126)</f>
        <v>1</v>
      </c>
    </row>
    <row r="128" spans="1:54" x14ac:dyDescent="0.15">
      <c r="Z128" s="10"/>
      <c r="AA128" s="51"/>
      <c r="AB128" s="51"/>
      <c r="AC128" s="51"/>
      <c r="AD128" s="51"/>
      <c r="AE128" s="51"/>
      <c r="AF128" s="51"/>
      <c r="AG128" s="51"/>
      <c r="AH128" s="51"/>
      <c r="AI128" s="51"/>
      <c r="AJ128" s="51"/>
      <c r="AK128" s="51"/>
      <c r="AL128" s="51"/>
      <c r="AM128" s="51"/>
      <c r="AN128" s="51"/>
      <c r="AO128" s="51"/>
      <c r="AP128" s="51"/>
      <c r="AQ128" s="51"/>
      <c r="AR128" s="51"/>
      <c r="AS128" s="51"/>
      <c r="AT128" s="51"/>
      <c r="AU128" s="51"/>
      <c r="AV128" s="51"/>
    </row>
    <row r="129" spans="1:51" x14ac:dyDescent="0.15">
      <c r="A129" t="s">
        <v>56</v>
      </c>
      <c r="Z129" s="10"/>
      <c r="AA129" s="51"/>
      <c r="AB129" s="51"/>
      <c r="AC129" s="51"/>
      <c r="AD129" s="51"/>
      <c r="AE129" s="51"/>
      <c r="AF129" s="51"/>
      <c r="AG129" s="51"/>
      <c r="AH129" s="51"/>
      <c r="AI129" s="51"/>
      <c r="AJ129" s="51"/>
      <c r="AK129" s="51"/>
      <c r="AL129" s="51"/>
      <c r="AM129" s="51"/>
      <c r="AN129" s="51"/>
      <c r="AO129" s="51"/>
      <c r="AP129" s="51"/>
      <c r="AQ129" s="51"/>
      <c r="AR129" s="51"/>
      <c r="AS129" s="51"/>
      <c r="AT129" s="51"/>
      <c r="AU129" s="51"/>
      <c r="AV129" s="51"/>
    </row>
    <row r="130" spans="1:51" ht="6.75" customHeight="1" thickBot="1" x14ac:dyDescent="0.2">
      <c r="Z130" s="10"/>
      <c r="AA130" s="51"/>
      <c r="AB130" s="51"/>
      <c r="AC130" s="51"/>
      <c r="AD130" s="51"/>
      <c r="AE130" s="51"/>
      <c r="AF130" s="51"/>
      <c r="AG130" s="51"/>
      <c r="AH130" s="51"/>
      <c r="AI130" s="51"/>
      <c r="AJ130" s="51"/>
      <c r="AK130" s="51"/>
      <c r="AL130" s="51"/>
      <c r="AM130" s="51"/>
      <c r="AN130" s="51"/>
      <c r="AO130" s="51"/>
      <c r="AP130" s="51"/>
      <c r="AQ130" s="51"/>
      <c r="AR130" s="51"/>
      <c r="AS130" s="51"/>
      <c r="AT130" s="51"/>
      <c r="AU130" s="51"/>
      <c r="AV130" s="51"/>
    </row>
    <row r="131" spans="1:51" ht="14.25" thickBot="1" x14ac:dyDescent="0.2">
      <c r="F131" s="44" t="s">
        <v>57</v>
      </c>
      <c r="H131" s="124"/>
      <c r="I131" s="125"/>
      <c r="J131" s="44" t="s">
        <v>58</v>
      </c>
      <c r="O131" s="124"/>
      <c r="P131" s="126"/>
      <c r="Q131" s="126"/>
      <c r="R131" s="125"/>
      <c r="S131" s="44" t="s">
        <v>55</v>
      </c>
      <c r="Z131" s="10"/>
      <c r="AA131" s="51"/>
      <c r="AB131" s="51"/>
      <c r="AC131" s="51"/>
      <c r="AD131" s="51"/>
      <c r="AE131" s="51"/>
      <c r="AF131" s="51"/>
      <c r="AG131" s="51"/>
      <c r="AH131" s="51"/>
      <c r="AI131" s="51"/>
      <c r="AJ131" s="51"/>
      <c r="AK131" s="51"/>
      <c r="AL131" s="51"/>
      <c r="AM131" s="51"/>
      <c r="AN131" s="51"/>
      <c r="AO131" s="51"/>
      <c r="AP131" s="51"/>
      <c r="AQ131" s="51"/>
      <c r="AR131" s="51"/>
      <c r="AS131" s="51"/>
      <c r="AT131" s="51"/>
      <c r="AU131" s="51"/>
      <c r="AV131" s="51"/>
    </row>
    <row r="132" spans="1:51" x14ac:dyDescent="0.15">
      <c r="O132" s="69"/>
      <c r="Z132" s="10"/>
      <c r="AA132" s="119" t="s">
        <v>381</v>
      </c>
      <c r="AB132" s="119"/>
      <c r="AC132" s="119"/>
      <c r="AD132" s="119"/>
      <c r="AE132" s="119"/>
      <c r="AF132" s="119"/>
      <c r="AG132" s="119"/>
      <c r="AH132" s="119"/>
      <c r="AI132" s="119"/>
      <c r="AJ132" s="119"/>
      <c r="AK132" s="119"/>
      <c r="AL132" s="119"/>
      <c r="AM132" s="119"/>
      <c r="AN132" s="119"/>
      <c r="AO132" s="119"/>
      <c r="AP132" s="119"/>
      <c r="AQ132" s="119"/>
      <c r="AR132" s="119"/>
      <c r="AS132" s="119"/>
      <c r="AT132" s="119"/>
      <c r="AU132" s="119"/>
      <c r="AV132" s="119"/>
    </row>
    <row r="133" spans="1:51" ht="6.75" customHeight="1" x14ac:dyDescent="0.15">
      <c r="Z133" s="10"/>
    </row>
    <row r="134" spans="1:51" x14ac:dyDescent="0.15">
      <c r="Z134" s="10"/>
      <c r="AA134" s="151" t="s">
        <v>379</v>
      </c>
      <c r="AB134" s="151"/>
      <c r="AC134" s="151"/>
      <c r="AD134" s="151"/>
      <c r="AE134" s="151"/>
      <c r="AF134" s="151"/>
      <c r="AG134" s="151"/>
      <c r="AH134" s="151"/>
      <c r="AI134" s="151"/>
      <c r="AJ134" s="151"/>
      <c r="AK134" s="151"/>
      <c r="AL134" s="151"/>
      <c r="AM134" s="151"/>
      <c r="AN134" s="151"/>
      <c r="AO134" s="151"/>
      <c r="AP134" s="151"/>
      <c r="AQ134" s="151"/>
      <c r="AR134" s="151"/>
      <c r="AS134" s="151"/>
      <c r="AT134" s="151"/>
      <c r="AU134" s="151"/>
      <c r="AV134" s="151"/>
    </row>
    <row r="135" spans="1:51" ht="6.75" customHeight="1" x14ac:dyDescent="0.15">
      <c r="Z135" s="10"/>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row>
    <row r="136" spans="1:51" x14ac:dyDescent="0.15">
      <c r="Z136" s="10"/>
      <c r="AA136" s="117" t="s">
        <v>380</v>
      </c>
      <c r="AB136" s="117"/>
      <c r="AC136" s="117"/>
      <c r="AD136" s="117"/>
      <c r="AE136" s="117"/>
      <c r="AF136" s="117"/>
      <c r="AG136" s="117"/>
      <c r="AH136" s="117"/>
      <c r="AI136" s="117"/>
      <c r="AJ136" s="117"/>
      <c r="AK136" s="117"/>
      <c r="AL136" s="117"/>
      <c r="AM136" s="117"/>
      <c r="AN136" s="117"/>
      <c r="AO136" s="117"/>
      <c r="AP136" s="117"/>
      <c r="AQ136" s="117"/>
      <c r="AR136" s="117"/>
      <c r="AS136" s="117"/>
      <c r="AT136" s="117"/>
      <c r="AU136" s="117"/>
      <c r="AV136" s="117"/>
    </row>
    <row r="137" spans="1:51" x14ac:dyDescent="0.15">
      <c r="A137" t="s">
        <v>59</v>
      </c>
      <c r="Z137" s="10"/>
      <c r="AA137" s="1"/>
      <c r="AB137" s="1"/>
      <c r="AC137" s="1"/>
      <c r="AD137" s="1"/>
      <c r="AE137" s="1"/>
      <c r="AF137" s="1"/>
      <c r="AG137" s="1"/>
      <c r="AH137" s="1"/>
      <c r="AI137" s="1"/>
      <c r="AJ137" s="1"/>
      <c r="AK137" s="1"/>
      <c r="AL137" s="1"/>
      <c r="AM137" s="1"/>
      <c r="AN137" s="1"/>
      <c r="AO137" s="1"/>
      <c r="AP137" s="1"/>
      <c r="AQ137" s="1"/>
      <c r="AR137" s="1"/>
      <c r="AS137" s="1"/>
      <c r="AT137" s="1"/>
      <c r="AU137" s="1"/>
      <c r="AV137" s="1"/>
    </row>
    <row r="138" spans="1:51" ht="6.75" customHeight="1" thickBot="1" x14ac:dyDescent="0.2">
      <c r="Z138" s="10"/>
      <c r="AA138" s="1"/>
      <c r="AB138" s="1"/>
      <c r="AC138" s="1"/>
      <c r="AD138" s="1"/>
      <c r="AE138" s="1"/>
      <c r="AF138" s="1"/>
      <c r="AG138" s="1"/>
      <c r="AH138" s="1"/>
      <c r="AI138" s="1"/>
      <c r="AJ138" s="1"/>
      <c r="AK138" s="1"/>
      <c r="AL138" s="1"/>
      <c r="AM138" s="1"/>
      <c r="AN138" s="1"/>
      <c r="AO138" s="1"/>
      <c r="AP138" s="1"/>
      <c r="AQ138" s="1"/>
      <c r="AR138" s="1"/>
      <c r="AS138" s="1"/>
      <c r="AT138" s="1"/>
      <c r="AU138" s="1"/>
      <c r="AV138" s="1"/>
    </row>
    <row r="139" spans="1:51" ht="14.25" thickBot="1" x14ac:dyDescent="0.2">
      <c r="D139" s="64"/>
      <c r="F139" s="44" t="s">
        <v>129</v>
      </c>
      <c r="Z139" s="10"/>
      <c r="AA139" s="1"/>
      <c r="AB139" s="1"/>
      <c r="AC139" s="1"/>
      <c r="AD139" s="1"/>
      <c r="AE139" s="1"/>
      <c r="AF139" s="1"/>
      <c r="AG139" s="1"/>
      <c r="AH139" s="1"/>
      <c r="AI139" s="1"/>
      <c r="AJ139" s="1"/>
      <c r="AK139" s="1"/>
      <c r="AL139" s="1"/>
      <c r="AM139" s="1"/>
      <c r="AN139" s="1"/>
      <c r="AO139" s="1"/>
      <c r="AP139" s="1"/>
      <c r="AQ139" s="1"/>
      <c r="AR139" s="1"/>
      <c r="AS139" s="1"/>
      <c r="AT139" s="1"/>
      <c r="AU139" s="1"/>
      <c r="AV139" s="1"/>
    </row>
    <row r="140" spans="1:51" ht="13.5" customHeight="1" x14ac:dyDescent="0.15">
      <c r="D140" s="69" t="s">
        <v>407</v>
      </c>
      <c r="Z140" s="10"/>
      <c r="AA140" s="119" t="s">
        <v>575</v>
      </c>
      <c r="AB140" s="119"/>
      <c r="AC140" s="119"/>
      <c r="AD140" s="119"/>
      <c r="AE140" s="119"/>
      <c r="AF140" s="119"/>
      <c r="AG140" s="119"/>
      <c r="AH140" s="119"/>
      <c r="AI140" s="119"/>
      <c r="AJ140" s="119"/>
      <c r="AK140" s="119"/>
      <c r="AL140" s="119"/>
      <c r="AM140" s="119"/>
      <c r="AN140" s="119"/>
      <c r="AO140" s="119"/>
      <c r="AP140" s="119"/>
      <c r="AQ140" s="119"/>
      <c r="AR140" s="119"/>
      <c r="AS140" s="119"/>
      <c r="AT140" s="119"/>
      <c r="AU140" s="119"/>
      <c r="AV140" s="119"/>
      <c r="AY140" t="b">
        <f>ISBLANK(D139)</f>
        <v>1</v>
      </c>
    </row>
    <row r="141" spans="1:51" x14ac:dyDescent="0.15">
      <c r="Z141" s="10"/>
      <c r="AA141" s="149" t="s">
        <v>342</v>
      </c>
      <c r="AB141" s="149"/>
      <c r="AC141" s="149"/>
      <c r="AD141" s="149"/>
      <c r="AE141" s="149"/>
      <c r="AF141" s="149"/>
      <c r="AG141" s="149"/>
      <c r="AH141" s="149"/>
      <c r="AI141" s="149"/>
      <c r="AJ141" s="149"/>
      <c r="AK141" s="149"/>
      <c r="AL141" s="149"/>
      <c r="AM141" s="149"/>
      <c r="AN141" s="149"/>
      <c r="AO141" s="149"/>
      <c r="AP141" s="149"/>
      <c r="AQ141" s="149"/>
      <c r="AR141" s="149"/>
      <c r="AS141" s="149"/>
      <c r="AT141" s="149"/>
      <c r="AU141" s="149"/>
      <c r="AV141" s="149"/>
    </row>
    <row r="142" spans="1:51" x14ac:dyDescent="0.15">
      <c r="Z142" s="10"/>
      <c r="AA142" s="49"/>
      <c r="AB142" s="49"/>
      <c r="AC142" s="49"/>
      <c r="AD142" s="49"/>
      <c r="AE142" s="49"/>
      <c r="AF142" s="49"/>
      <c r="AG142" s="49"/>
      <c r="AH142" s="49"/>
      <c r="AI142" s="49"/>
      <c r="AJ142" s="49"/>
      <c r="AK142" s="49"/>
      <c r="AL142" s="49"/>
      <c r="AM142" s="49"/>
      <c r="AN142" s="49"/>
      <c r="AO142" s="49"/>
      <c r="AP142" s="49"/>
      <c r="AQ142" s="49"/>
      <c r="AR142" s="49"/>
      <c r="AS142" s="49"/>
      <c r="AT142" s="49"/>
      <c r="AU142" s="49"/>
      <c r="AV142" s="49"/>
    </row>
    <row r="143" spans="1:51" ht="14.25" thickBot="1" x14ac:dyDescent="0.2">
      <c r="Z143" s="10"/>
      <c r="AA143" s="1"/>
      <c r="AB143" s="1"/>
      <c r="AC143" s="1"/>
      <c r="AD143" s="1"/>
      <c r="AE143" s="1"/>
      <c r="AF143" s="1"/>
      <c r="AG143" s="1"/>
      <c r="AH143" s="1"/>
      <c r="AI143" s="1"/>
      <c r="AJ143" s="1"/>
      <c r="AK143" s="1"/>
      <c r="AL143" s="1"/>
      <c r="AM143" s="1"/>
      <c r="AN143" s="1"/>
      <c r="AO143" s="1"/>
      <c r="AP143" s="1"/>
      <c r="AQ143" s="1"/>
      <c r="AR143" s="1"/>
      <c r="AS143" s="1"/>
      <c r="AT143" s="1"/>
      <c r="AU143" s="1"/>
      <c r="AV143" s="1"/>
    </row>
    <row r="144" spans="1:51" ht="13.5" customHeight="1" thickBot="1" x14ac:dyDescent="0.2">
      <c r="A144" t="s">
        <v>60</v>
      </c>
      <c r="H144" s="127"/>
      <c r="I144" s="128"/>
      <c r="J144" s="128"/>
      <c r="K144" s="128"/>
      <c r="L144" s="128"/>
      <c r="M144" s="128"/>
      <c r="N144" s="128"/>
      <c r="O144" s="129"/>
      <c r="P144" s="44" t="s">
        <v>61</v>
      </c>
      <c r="Q144" s="78" t="s">
        <v>440</v>
      </c>
      <c r="Z144" s="10"/>
      <c r="AA144" s="119" t="s">
        <v>383</v>
      </c>
      <c r="AB144" s="119"/>
      <c r="AC144" s="119"/>
      <c r="AD144" s="119"/>
      <c r="AE144" s="119"/>
      <c r="AF144" s="119"/>
      <c r="AG144" s="119"/>
      <c r="AH144" s="119"/>
      <c r="AI144" s="119"/>
      <c r="AJ144" s="119"/>
      <c r="AK144" s="119"/>
      <c r="AL144" s="119"/>
      <c r="AM144" s="119"/>
      <c r="AN144" s="119"/>
      <c r="AO144" s="119"/>
      <c r="AP144" s="119"/>
      <c r="AQ144" s="119"/>
      <c r="AR144" s="119"/>
      <c r="AS144" s="119"/>
      <c r="AT144" s="119"/>
      <c r="AU144" s="119"/>
      <c r="AV144" s="119"/>
      <c r="AY144" t="b">
        <f>ISBLANK(H144)</f>
        <v>1</v>
      </c>
    </row>
    <row r="145" spans="1:51" ht="6.75" customHeight="1" x14ac:dyDescent="0.15">
      <c r="Z145" s="10"/>
    </row>
    <row r="146" spans="1:51" ht="14.25" thickBot="1" x14ac:dyDescent="0.2">
      <c r="H146" s="69" t="s">
        <v>407</v>
      </c>
      <c r="Z146" s="10"/>
      <c r="AA146" s="149" t="s">
        <v>382</v>
      </c>
      <c r="AB146" s="149"/>
      <c r="AC146" s="149"/>
      <c r="AD146" s="149"/>
      <c r="AE146" s="149"/>
      <c r="AF146" s="149"/>
      <c r="AG146" s="149"/>
      <c r="AH146" s="149"/>
      <c r="AI146" s="149"/>
      <c r="AJ146" s="149"/>
      <c r="AK146" s="149"/>
      <c r="AL146" s="149"/>
      <c r="AM146" s="149"/>
      <c r="AN146" s="149"/>
      <c r="AO146" s="149"/>
      <c r="AP146" s="149"/>
      <c r="AQ146" s="149"/>
      <c r="AR146" s="149"/>
      <c r="AS146" s="149"/>
      <c r="AT146" s="149"/>
      <c r="AU146" s="149"/>
      <c r="AV146" s="149"/>
    </row>
    <row r="147" spans="1:51" ht="13.5" customHeight="1" thickBot="1" x14ac:dyDescent="0.2">
      <c r="A147" t="s">
        <v>62</v>
      </c>
      <c r="H147" s="127"/>
      <c r="I147" s="128"/>
      <c r="J147" s="128"/>
      <c r="K147" s="128"/>
      <c r="L147" s="128"/>
      <c r="M147" s="128"/>
      <c r="N147" s="128"/>
      <c r="O147" s="129"/>
      <c r="P147" s="44" t="s">
        <v>61</v>
      </c>
      <c r="Q147" s="78" t="s">
        <v>440</v>
      </c>
      <c r="Z147" s="10"/>
      <c r="AA147" s="119" t="s">
        <v>386</v>
      </c>
      <c r="AB147" s="119"/>
      <c r="AC147" s="119"/>
      <c r="AD147" s="119"/>
      <c r="AE147" s="119"/>
      <c r="AF147" s="119"/>
      <c r="AG147" s="119"/>
      <c r="AH147" s="119"/>
      <c r="AI147" s="119"/>
      <c r="AJ147" s="119"/>
      <c r="AK147" s="119"/>
      <c r="AL147" s="119"/>
      <c r="AM147" s="119"/>
      <c r="AN147" s="119"/>
      <c r="AO147" s="119"/>
      <c r="AP147" s="119"/>
      <c r="AQ147" s="119"/>
      <c r="AR147" s="119"/>
      <c r="AS147" s="119"/>
      <c r="AT147" s="119"/>
      <c r="AU147" s="119"/>
      <c r="AV147" s="119"/>
      <c r="AY147" t="b">
        <f>ISBLANK(H147)</f>
        <v>1</v>
      </c>
    </row>
    <row r="148" spans="1:51" ht="6.75" customHeight="1" x14ac:dyDescent="0.15">
      <c r="Z148" s="10"/>
    </row>
    <row r="149" spans="1:51" x14ac:dyDescent="0.15">
      <c r="H149" s="69" t="s">
        <v>407</v>
      </c>
      <c r="Z149" s="10"/>
      <c r="AA149" s="150" t="s">
        <v>384</v>
      </c>
      <c r="AB149" s="150"/>
      <c r="AC149" s="150"/>
      <c r="AD149" s="150"/>
      <c r="AE149" s="150"/>
      <c r="AF149" s="150"/>
      <c r="AG149" s="150"/>
      <c r="AH149" s="150"/>
      <c r="AI149" s="150"/>
      <c r="AJ149" s="150"/>
      <c r="AK149" s="150"/>
      <c r="AL149" s="150"/>
      <c r="AM149" s="150"/>
      <c r="AN149" s="150"/>
      <c r="AO149" s="150"/>
      <c r="AP149" s="150"/>
      <c r="AQ149" s="150"/>
      <c r="AR149" s="150"/>
      <c r="AS149" s="150"/>
      <c r="AT149" s="150"/>
      <c r="AU149" s="150"/>
      <c r="AV149" s="150"/>
    </row>
    <row r="150" spans="1:51" ht="6.75" customHeight="1" x14ac:dyDescent="0.15">
      <c r="Z150" s="10"/>
    </row>
    <row r="151" spans="1:51" x14ac:dyDescent="0.15">
      <c r="Z151" s="10"/>
      <c r="AA151" s="149" t="s">
        <v>385</v>
      </c>
      <c r="AB151" s="149"/>
      <c r="AC151" s="149"/>
      <c r="AD151" s="149"/>
      <c r="AE151" s="149"/>
      <c r="AF151" s="149"/>
      <c r="AG151" s="149"/>
      <c r="AH151" s="149"/>
      <c r="AI151" s="149"/>
      <c r="AJ151" s="149"/>
      <c r="AK151" s="149"/>
      <c r="AL151" s="149"/>
      <c r="AM151" s="149"/>
      <c r="AN151" s="149"/>
      <c r="AO151" s="149"/>
      <c r="AP151" s="149"/>
      <c r="AQ151" s="149"/>
      <c r="AR151" s="149"/>
      <c r="AS151" s="149"/>
      <c r="AT151" s="149"/>
      <c r="AU151" s="149"/>
      <c r="AV151" s="149"/>
      <c r="AW151" t="s">
        <v>405</v>
      </c>
      <c r="AX151" t="s">
        <v>405</v>
      </c>
      <c r="AY151" t="s">
        <v>406</v>
      </c>
    </row>
    <row r="152" spans="1:51" x14ac:dyDescent="0.15">
      <c r="Z152" s="10"/>
    </row>
    <row r="153" spans="1:51" x14ac:dyDescent="0.15">
      <c r="A153" t="s">
        <v>64</v>
      </c>
      <c r="Z153" s="10"/>
      <c r="AY153" t="b">
        <f>ISBLANK(C155)</f>
        <v>1</v>
      </c>
    </row>
    <row r="154" spans="1:51" ht="6.75" customHeight="1" thickBot="1" x14ac:dyDescent="0.2">
      <c r="Z154" s="10"/>
    </row>
    <row r="155" spans="1:51" ht="13.5" customHeight="1" thickBot="1" x14ac:dyDescent="0.2">
      <c r="C155" s="64"/>
      <c r="D155" s="69" t="s">
        <v>407</v>
      </c>
      <c r="Z155" s="10"/>
      <c r="AA155" s="119" t="s">
        <v>390</v>
      </c>
      <c r="AB155" s="119"/>
      <c r="AC155" s="119"/>
      <c r="AD155" s="119"/>
      <c r="AE155" s="119"/>
      <c r="AF155" s="119"/>
      <c r="AG155" s="119"/>
      <c r="AH155" s="119"/>
      <c r="AI155" s="119"/>
      <c r="AJ155" s="119"/>
      <c r="AK155" s="119"/>
      <c r="AL155" s="119"/>
      <c r="AM155" s="119"/>
      <c r="AN155" s="119"/>
      <c r="AO155" s="119"/>
      <c r="AP155" s="119"/>
      <c r="AQ155" s="119"/>
      <c r="AR155" s="119"/>
      <c r="AS155" s="119"/>
      <c r="AT155" s="119"/>
      <c r="AU155" s="119"/>
      <c r="AV155" s="119"/>
    </row>
    <row r="156" spans="1:51" ht="6.75" customHeight="1" x14ac:dyDescent="0.15">
      <c r="Z156" s="10"/>
      <c r="AA156" s="50"/>
      <c r="AB156" s="50"/>
      <c r="AC156" s="50"/>
      <c r="AD156" s="50"/>
      <c r="AE156" s="50"/>
      <c r="AF156" s="50"/>
      <c r="AG156" s="50"/>
      <c r="AH156" s="50"/>
      <c r="AI156" s="50"/>
      <c r="AJ156" s="50"/>
      <c r="AK156" s="50"/>
      <c r="AL156" s="50"/>
      <c r="AM156" s="50"/>
      <c r="AN156" s="50"/>
      <c r="AO156" s="50"/>
      <c r="AP156" s="50"/>
      <c r="AQ156" s="50"/>
      <c r="AR156" s="50"/>
      <c r="AS156" s="50"/>
      <c r="AT156" s="50"/>
      <c r="AU156" s="50"/>
      <c r="AV156" s="50"/>
    </row>
    <row r="157" spans="1:51" x14ac:dyDescent="0.15">
      <c r="D157" s="44" t="s">
        <v>65</v>
      </c>
      <c r="Z157" s="10"/>
      <c r="AA157" s="119" t="s">
        <v>387</v>
      </c>
      <c r="AB157" s="119"/>
      <c r="AC157" s="119"/>
      <c r="AD157" s="119"/>
      <c r="AE157" s="119"/>
      <c r="AF157" s="119"/>
      <c r="AG157" s="119"/>
      <c r="AH157" s="119"/>
      <c r="AI157" s="119"/>
      <c r="AJ157" s="119"/>
      <c r="AK157" s="119"/>
      <c r="AL157" s="119"/>
      <c r="AM157" s="119"/>
      <c r="AN157" s="119"/>
      <c r="AO157" s="119"/>
      <c r="AP157" s="119"/>
      <c r="AQ157" s="119"/>
      <c r="AR157" s="119"/>
      <c r="AS157" s="119"/>
      <c r="AT157" s="119"/>
      <c r="AU157" s="119"/>
      <c r="AV157" s="119"/>
    </row>
    <row r="158" spans="1:51" ht="6.75" customHeight="1" x14ac:dyDescent="0.15">
      <c r="D158" s="43"/>
      <c r="Z158" s="10"/>
      <c r="AA158" s="50"/>
      <c r="AB158" s="50"/>
      <c r="AC158" s="50"/>
      <c r="AD158" s="50"/>
      <c r="AE158" s="50"/>
      <c r="AF158" s="50"/>
      <c r="AG158" s="50"/>
      <c r="AH158" s="50"/>
      <c r="AI158" s="50"/>
      <c r="AJ158" s="50"/>
      <c r="AK158" s="50"/>
      <c r="AL158" s="50"/>
      <c r="AM158" s="50"/>
      <c r="AN158" s="50"/>
      <c r="AO158" s="50"/>
      <c r="AP158" s="50"/>
      <c r="AQ158" s="50"/>
      <c r="AR158" s="50"/>
      <c r="AS158" s="50"/>
      <c r="AT158" s="50"/>
      <c r="AU158" s="50"/>
      <c r="AV158" s="50"/>
    </row>
    <row r="159" spans="1:51" x14ac:dyDescent="0.15">
      <c r="D159" s="44" t="s">
        <v>66</v>
      </c>
      <c r="Z159" s="10"/>
      <c r="AA159" s="119" t="s">
        <v>388</v>
      </c>
      <c r="AB159" s="119"/>
      <c r="AC159" s="119"/>
      <c r="AD159" s="119"/>
      <c r="AE159" s="119"/>
      <c r="AF159" s="119"/>
      <c r="AG159" s="119"/>
      <c r="AH159" s="119"/>
      <c r="AI159" s="119"/>
      <c r="AJ159" s="119"/>
      <c r="AK159" s="119"/>
      <c r="AL159" s="119"/>
      <c r="AM159" s="119"/>
      <c r="AN159" s="119"/>
      <c r="AO159" s="119"/>
      <c r="AP159" s="119"/>
      <c r="AQ159" s="119"/>
      <c r="AR159" s="119"/>
      <c r="AS159" s="119"/>
      <c r="AT159" s="119"/>
      <c r="AU159" s="119"/>
      <c r="AV159" s="119"/>
    </row>
    <row r="160" spans="1:51" ht="6.75" customHeight="1" x14ac:dyDescent="0.15">
      <c r="D160" s="43"/>
      <c r="Z160" s="10"/>
      <c r="AA160" s="50"/>
      <c r="AB160" s="50"/>
      <c r="AC160" s="50"/>
      <c r="AD160" s="50"/>
      <c r="AE160" s="50"/>
      <c r="AF160" s="50"/>
      <c r="AG160" s="50"/>
      <c r="AH160" s="50"/>
      <c r="AI160" s="50"/>
      <c r="AJ160" s="50"/>
      <c r="AK160" s="50"/>
      <c r="AL160" s="50"/>
      <c r="AM160" s="50"/>
      <c r="AN160" s="50"/>
      <c r="AO160" s="50"/>
      <c r="AP160" s="50"/>
      <c r="AQ160" s="50"/>
      <c r="AR160" s="50"/>
      <c r="AS160" s="50"/>
      <c r="AT160" s="50"/>
      <c r="AU160" s="50"/>
      <c r="AV160" s="50"/>
    </row>
    <row r="161" spans="1:51" x14ac:dyDescent="0.15">
      <c r="D161" s="44" t="s">
        <v>67</v>
      </c>
      <c r="Z161" s="10"/>
      <c r="AA161" s="119" t="s">
        <v>342</v>
      </c>
      <c r="AB161" s="119"/>
      <c r="AC161" s="119"/>
      <c r="AD161" s="119"/>
      <c r="AE161" s="119"/>
      <c r="AF161" s="119"/>
      <c r="AG161" s="119"/>
      <c r="AH161" s="119"/>
      <c r="AI161" s="119"/>
      <c r="AJ161" s="119"/>
      <c r="AK161" s="119"/>
      <c r="AL161" s="119"/>
      <c r="AM161" s="119"/>
      <c r="AN161" s="119"/>
      <c r="AO161" s="119"/>
      <c r="AP161" s="119"/>
      <c r="AQ161" s="119"/>
      <c r="AR161" s="119"/>
      <c r="AS161" s="119"/>
      <c r="AT161" s="119"/>
      <c r="AU161" s="119"/>
      <c r="AV161" s="119"/>
    </row>
    <row r="162" spans="1:51" ht="6.75" customHeight="1" x14ac:dyDescent="0.15">
      <c r="D162" s="43"/>
      <c r="Z162" s="10"/>
      <c r="AA162" s="50"/>
      <c r="AB162" s="50"/>
      <c r="AC162" s="50"/>
      <c r="AD162" s="50"/>
      <c r="AE162" s="50"/>
      <c r="AF162" s="50"/>
      <c r="AG162" s="50"/>
      <c r="AH162" s="50"/>
      <c r="AI162" s="50"/>
      <c r="AJ162" s="50"/>
      <c r="AK162" s="50"/>
      <c r="AL162" s="50"/>
      <c r="AM162" s="50"/>
      <c r="AN162" s="50"/>
      <c r="AO162" s="50"/>
      <c r="AP162" s="50"/>
      <c r="AQ162" s="50"/>
      <c r="AR162" s="50"/>
      <c r="AS162" s="50"/>
      <c r="AT162" s="50"/>
      <c r="AU162" s="50"/>
      <c r="AV162" s="50"/>
    </row>
    <row r="163" spans="1:51" ht="14.25" thickBot="1" x14ac:dyDescent="0.2">
      <c r="D163" s="44" t="s">
        <v>68</v>
      </c>
      <c r="Z163" s="10"/>
      <c r="AA163" s="119" t="s">
        <v>389</v>
      </c>
      <c r="AB163" s="119"/>
      <c r="AC163" s="119"/>
      <c r="AD163" s="119"/>
      <c r="AE163" s="119"/>
      <c r="AF163" s="119"/>
      <c r="AG163" s="119"/>
      <c r="AH163" s="119"/>
      <c r="AI163" s="119"/>
      <c r="AJ163" s="119"/>
      <c r="AK163" s="119"/>
      <c r="AL163" s="119"/>
      <c r="AM163" s="119"/>
      <c r="AN163" s="119"/>
      <c r="AO163" s="119"/>
      <c r="AP163" s="119"/>
      <c r="AQ163" s="119"/>
      <c r="AR163" s="119"/>
      <c r="AS163" s="119"/>
      <c r="AT163" s="119"/>
      <c r="AU163" s="119"/>
      <c r="AV163" s="119"/>
    </row>
    <row r="164" spans="1:51" ht="14.25" thickBot="1" x14ac:dyDescent="0.2">
      <c r="D164" s="1" t="s">
        <v>69</v>
      </c>
      <c r="J164" s="121">
        <v>0</v>
      </c>
      <c r="K164" s="122"/>
      <c r="L164" s="122"/>
      <c r="M164" s="122"/>
      <c r="N164" s="123"/>
      <c r="O164" s="1" t="s">
        <v>70</v>
      </c>
      <c r="P164" s="69" t="s">
        <v>407</v>
      </c>
      <c r="Z164" s="10"/>
      <c r="AY164" t="b">
        <f>ISBLANK(J164)</f>
        <v>0</v>
      </c>
    </row>
    <row r="165" spans="1:51" ht="6.75" customHeight="1" x14ac:dyDescent="0.15">
      <c r="Z165" s="10"/>
    </row>
    <row r="166" spans="1:51" x14ac:dyDescent="0.15">
      <c r="D166" s="44" t="s">
        <v>71</v>
      </c>
      <c r="Z166" s="10"/>
    </row>
    <row r="167" spans="1:51" x14ac:dyDescent="0.15">
      <c r="Z167" s="10"/>
      <c r="AA167" s="152" t="s">
        <v>72</v>
      </c>
      <c r="AB167" s="153"/>
      <c r="AC167" s="153"/>
      <c r="AD167" s="153"/>
      <c r="AE167" s="153"/>
      <c r="AF167" s="153"/>
      <c r="AG167" s="153"/>
      <c r="AH167" s="153"/>
      <c r="AI167" s="153"/>
      <c r="AJ167" s="153"/>
      <c r="AK167" s="153"/>
      <c r="AL167" s="153"/>
      <c r="AM167" s="153"/>
      <c r="AN167" s="153"/>
      <c r="AO167" s="153"/>
      <c r="AP167" s="153"/>
      <c r="AQ167" s="153"/>
      <c r="AR167" s="153"/>
      <c r="AS167" s="153"/>
      <c r="AT167" s="153"/>
      <c r="AU167" s="153"/>
      <c r="AV167" s="153"/>
    </row>
    <row r="168" spans="1:51" x14ac:dyDescent="0.15">
      <c r="Z168" s="10"/>
      <c r="AA168" s="153"/>
      <c r="AB168" s="153"/>
      <c r="AC168" s="153"/>
      <c r="AD168" s="153"/>
      <c r="AE168" s="153"/>
      <c r="AF168" s="153"/>
      <c r="AG168" s="153"/>
      <c r="AH168" s="153"/>
      <c r="AI168" s="153"/>
      <c r="AJ168" s="153"/>
      <c r="AK168" s="153"/>
      <c r="AL168" s="153"/>
      <c r="AM168" s="153"/>
      <c r="AN168" s="153"/>
      <c r="AO168" s="153"/>
      <c r="AP168" s="153"/>
      <c r="AQ168" s="153"/>
      <c r="AR168" s="153"/>
      <c r="AS168" s="153"/>
      <c r="AT168" s="153"/>
      <c r="AU168" s="153"/>
      <c r="AV168" s="153"/>
    </row>
    <row r="169" spans="1:51" x14ac:dyDescent="0.15">
      <c r="Z169" s="10"/>
      <c r="AA169" s="153"/>
      <c r="AB169" s="153"/>
      <c r="AC169" s="153"/>
      <c r="AD169" s="153"/>
      <c r="AE169" s="153"/>
      <c r="AF169" s="153"/>
      <c r="AG169" s="153"/>
      <c r="AH169" s="153"/>
      <c r="AI169" s="153"/>
      <c r="AJ169" s="153"/>
      <c r="AK169" s="153"/>
      <c r="AL169" s="153"/>
      <c r="AM169" s="153"/>
      <c r="AN169" s="153"/>
      <c r="AO169" s="153"/>
      <c r="AP169" s="153"/>
      <c r="AQ169" s="153"/>
      <c r="AR169" s="153"/>
      <c r="AS169" s="153"/>
      <c r="AT169" s="153"/>
      <c r="AU169" s="153"/>
      <c r="AV169" s="153"/>
    </row>
    <row r="170" spans="1:51" x14ac:dyDescent="0.15">
      <c r="Z170" s="10"/>
      <c r="AA170" s="153"/>
      <c r="AB170" s="153"/>
      <c r="AC170" s="153"/>
      <c r="AD170" s="153"/>
      <c r="AE170" s="153"/>
      <c r="AF170" s="153"/>
      <c r="AG170" s="153"/>
      <c r="AH170" s="153"/>
      <c r="AI170" s="153"/>
      <c r="AJ170" s="153"/>
      <c r="AK170" s="153"/>
      <c r="AL170" s="153"/>
      <c r="AM170" s="153"/>
      <c r="AN170" s="153"/>
      <c r="AO170" s="153"/>
      <c r="AP170" s="153"/>
      <c r="AQ170" s="153"/>
      <c r="AR170" s="153"/>
      <c r="AS170" s="153"/>
      <c r="AT170" s="153"/>
      <c r="AU170" s="153"/>
      <c r="AV170" s="153"/>
    </row>
    <row r="171" spans="1:51" x14ac:dyDescent="0.15">
      <c r="Z171" s="10"/>
      <c r="AA171" s="153"/>
      <c r="AB171" s="153"/>
      <c r="AC171" s="153"/>
      <c r="AD171" s="153"/>
      <c r="AE171" s="153"/>
      <c r="AF171" s="153"/>
      <c r="AG171" s="153"/>
      <c r="AH171" s="153"/>
      <c r="AI171" s="153"/>
      <c r="AJ171" s="153"/>
      <c r="AK171" s="153"/>
      <c r="AL171" s="153"/>
      <c r="AM171" s="153"/>
      <c r="AN171" s="153"/>
      <c r="AO171" s="153"/>
      <c r="AP171" s="153"/>
      <c r="AQ171" s="153"/>
      <c r="AR171" s="153"/>
      <c r="AS171" s="153"/>
      <c r="AT171" s="153"/>
      <c r="AU171" s="153"/>
      <c r="AV171" s="153"/>
    </row>
    <row r="172" spans="1:51" x14ac:dyDescent="0.15">
      <c r="Z172" s="10"/>
      <c r="AA172" s="153"/>
      <c r="AB172" s="153"/>
      <c r="AC172" s="153"/>
      <c r="AD172" s="153"/>
      <c r="AE172" s="153"/>
      <c r="AF172" s="153"/>
      <c r="AG172" s="153"/>
      <c r="AH172" s="153"/>
      <c r="AI172" s="153"/>
      <c r="AJ172" s="153"/>
      <c r="AK172" s="153"/>
      <c r="AL172" s="153"/>
      <c r="AM172" s="153"/>
      <c r="AN172" s="153"/>
      <c r="AO172" s="153"/>
      <c r="AP172" s="153"/>
      <c r="AQ172" s="153"/>
      <c r="AR172" s="153"/>
      <c r="AS172" s="153"/>
      <c r="AT172" s="153"/>
      <c r="AU172" s="153"/>
      <c r="AV172" s="153"/>
    </row>
    <row r="173" spans="1:51" x14ac:dyDescent="0.15">
      <c r="Z173" s="10"/>
      <c r="AA173" s="153"/>
      <c r="AB173" s="153"/>
      <c r="AC173" s="153"/>
      <c r="AD173" s="153"/>
      <c r="AE173" s="153"/>
      <c r="AF173" s="153"/>
      <c r="AG173" s="153"/>
      <c r="AH173" s="153"/>
      <c r="AI173" s="153"/>
      <c r="AJ173" s="153"/>
      <c r="AK173" s="153"/>
      <c r="AL173" s="153"/>
      <c r="AM173" s="153"/>
      <c r="AN173" s="153"/>
      <c r="AO173" s="153"/>
      <c r="AP173" s="153"/>
      <c r="AQ173" s="153"/>
      <c r="AR173" s="153"/>
      <c r="AS173" s="153"/>
      <c r="AT173" s="153"/>
      <c r="AU173" s="153"/>
      <c r="AV173" s="153"/>
    </row>
    <row r="174" spans="1:51" x14ac:dyDescent="0.15">
      <c r="Z174" s="10"/>
      <c r="AA174" s="153"/>
      <c r="AB174" s="153"/>
      <c r="AC174" s="153"/>
      <c r="AD174" s="153"/>
      <c r="AE174" s="153"/>
      <c r="AF174" s="153"/>
      <c r="AG174" s="153"/>
      <c r="AH174" s="153"/>
      <c r="AI174" s="153"/>
      <c r="AJ174" s="153"/>
      <c r="AK174" s="153"/>
      <c r="AL174" s="153"/>
      <c r="AM174" s="153"/>
      <c r="AN174" s="153"/>
      <c r="AO174" s="153"/>
      <c r="AP174" s="153"/>
      <c r="AQ174" s="153"/>
      <c r="AR174" s="153"/>
      <c r="AS174" s="153"/>
      <c r="AT174" s="153"/>
      <c r="AU174" s="153"/>
      <c r="AV174" s="153"/>
    </row>
    <row r="175" spans="1:51" x14ac:dyDescent="0.15">
      <c r="Z175" s="10"/>
    </row>
    <row r="176" spans="1:51" x14ac:dyDescent="0.15">
      <c r="A176" t="s">
        <v>73</v>
      </c>
      <c r="Z176" s="10"/>
      <c r="AY176" t="b">
        <f>ISBLANK(C178)</f>
        <v>1</v>
      </c>
    </row>
    <row r="177" spans="1:48" ht="6.75" customHeight="1" thickBot="1" x14ac:dyDescent="0.2">
      <c r="Z177" s="10"/>
    </row>
    <row r="178" spans="1:48" ht="13.5" customHeight="1" thickBot="1" x14ac:dyDescent="0.2">
      <c r="C178" s="64"/>
      <c r="D178" s="69" t="s">
        <v>407</v>
      </c>
      <c r="Z178" s="10"/>
      <c r="AA178" s="120" t="s">
        <v>391</v>
      </c>
      <c r="AB178" s="120"/>
      <c r="AC178" s="120"/>
      <c r="AD178" s="120"/>
      <c r="AE178" s="120"/>
      <c r="AF178" s="120"/>
      <c r="AG178" s="120"/>
      <c r="AH178" s="120"/>
      <c r="AI178" s="120"/>
      <c r="AJ178" s="120"/>
      <c r="AK178" s="120"/>
      <c r="AL178" s="120"/>
      <c r="AM178" s="120"/>
      <c r="AN178" s="120"/>
      <c r="AO178" s="120"/>
      <c r="AP178" s="120"/>
      <c r="AQ178" s="120"/>
      <c r="AR178" s="120"/>
      <c r="AS178" s="120"/>
      <c r="AT178" s="120"/>
      <c r="AU178" s="120"/>
      <c r="AV178" s="120"/>
    </row>
    <row r="179" spans="1:48" ht="6.75" customHeight="1" x14ac:dyDescent="0.15">
      <c r="Z179" s="10"/>
      <c r="AA179" s="50"/>
      <c r="AB179" s="50"/>
      <c r="AC179" s="50"/>
      <c r="AD179" s="50"/>
      <c r="AE179" s="50"/>
      <c r="AF179" s="50"/>
      <c r="AG179" s="50"/>
      <c r="AH179" s="50"/>
      <c r="AI179" s="50"/>
      <c r="AJ179" s="50"/>
      <c r="AK179" s="50"/>
      <c r="AL179" s="50"/>
      <c r="AM179" s="50"/>
      <c r="AN179" s="50"/>
      <c r="AO179" s="50"/>
      <c r="AP179" s="50"/>
      <c r="AQ179" s="50"/>
      <c r="AR179" s="50"/>
      <c r="AS179" s="50"/>
      <c r="AT179" s="50"/>
      <c r="AU179" s="50"/>
      <c r="AV179" s="50"/>
    </row>
    <row r="180" spans="1:48" x14ac:dyDescent="0.15">
      <c r="D180" s="44" t="s">
        <v>74</v>
      </c>
      <c r="Z180" s="10"/>
      <c r="AA180" s="120" t="s">
        <v>392</v>
      </c>
      <c r="AB180" s="120"/>
      <c r="AC180" s="120"/>
      <c r="AD180" s="120"/>
      <c r="AE180" s="120"/>
      <c r="AF180" s="120"/>
      <c r="AG180" s="120"/>
      <c r="AH180" s="120"/>
      <c r="AI180" s="120"/>
      <c r="AJ180" s="120"/>
      <c r="AK180" s="120"/>
      <c r="AL180" s="120"/>
      <c r="AM180" s="120"/>
      <c r="AN180" s="120"/>
      <c r="AO180" s="120"/>
      <c r="AP180" s="120"/>
      <c r="AQ180" s="120"/>
      <c r="AR180" s="120"/>
      <c r="AS180" s="120"/>
      <c r="AT180" s="120"/>
      <c r="AU180" s="120"/>
      <c r="AV180" s="120"/>
    </row>
    <row r="181" spans="1:48" ht="6.75" customHeight="1" x14ac:dyDescent="0.15">
      <c r="D181" s="44"/>
      <c r="Z181" s="10"/>
    </row>
    <row r="182" spans="1:48" x14ac:dyDescent="0.15">
      <c r="D182" s="44" t="s">
        <v>75</v>
      </c>
      <c r="Z182" s="10"/>
    </row>
    <row r="183" spans="1:48" ht="6.75" customHeight="1" x14ac:dyDescent="0.15">
      <c r="D183" s="44"/>
      <c r="Z183" s="10"/>
    </row>
    <row r="184" spans="1:48" x14ac:dyDescent="0.15">
      <c r="D184" s="44" t="s">
        <v>76</v>
      </c>
      <c r="Z184" s="10"/>
    </row>
    <row r="185" spans="1:48" ht="6.75" customHeight="1" x14ac:dyDescent="0.15">
      <c r="D185" s="44"/>
      <c r="Z185" s="10"/>
    </row>
    <row r="186" spans="1:48" x14ac:dyDescent="0.15">
      <c r="D186" s="44" t="s">
        <v>77</v>
      </c>
      <c r="Z186" s="10"/>
    </row>
    <row r="187" spans="1:48" x14ac:dyDescent="0.15">
      <c r="Z187" s="10"/>
    </row>
    <row r="188" spans="1:48" x14ac:dyDescent="0.15">
      <c r="Z188" s="10"/>
    </row>
    <row r="190" spans="1:48" x14ac:dyDescent="0.15">
      <c r="A190" t="s">
        <v>441</v>
      </c>
    </row>
    <row r="191" spans="1:48" ht="6.75" customHeight="1" thickBot="1" x14ac:dyDescent="0.2"/>
    <row r="192" spans="1:48" ht="11.25" customHeight="1" thickTop="1" x14ac:dyDescent="0.15">
      <c r="C192" s="194" t="s">
        <v>79</v>
      </c>
      <c r="D192" s="137"/>
      <c r="E192" s="136" t="s">
        <v>80</v>
      </c>
      <c r="F192" s="235"/>
      <c r="G192" s="137" t="s">
        <v>83</v>
      </c>
      <c r="H192" s="137"/>
      <c r="I192" s="137"/>
      <c r="J192" s="137"/>
      <c r="K192" s="136" t="s">
        <v>84</v>
      </c>
      <c r="L192" s="137"/>
      <c r="M192" s="137"/>
      <c r="N192" s="137"/>
      <c r="O192" s="137"/>
      <c r="P192" s="138"/>
      <c r="Q192" s="194" t="s">
        <v>79</v>
      </c>
      <c r="R192" s="137"/>
      <c r="S192" s="145" t="s">
        <v>80</v>
      </c>
      <c r="T192" s="146"/>
      <c r="U192" s="146" t="s">
        <v>83</v>
      </c>
      <c r="V192" s="146"/>
      <c r="W192" s="146"/>
      <c r="X192" s="146"/>
      <c r="Y192" s="238" t="s">
        <v>84</v>
      </c>
      <c r="Z192" s="137"/>
      <c r="AA192" s="137"/>
      <c r="AB192" s="137"/>
      <c r="AC192" s="137"/>
      <c r="AD192" s="138"/>
      <c r="AE192" s="194" t="s">
        <v>79</v>
      </c>
      <c r="AF192" s="137"/>
      <c r="AG192" s="145" t="s">
        <v>80</v>
      </c>
      <c r="AH192" s="146"/>
      <c r="AI192" s="146" t="s">
        <v>83</v>
      </c>
      <c r="AJ192" s="146"/>
      <c r="AK192" s="146"/>
      <c r="AL192" s="146"/>
      <c r="AM192" s="238" t="s">
        <v>84</v>
      </c>
      <c r="AN192" s="137"/>
      <c r="AO192" s="137"/>
      <c r="AP192" s="137"/>
      <c r="AQ192" s="137"/>
      <c r="AR192" s="138"/>
    </row>
    <row r="193" spans="3:74" ht="11.25" customHeight="1" x14ac:dyDescent="0.15">
      <c r="C193" s="195"/>
      <c r="D193" s="140"/>
      <c r="E193" s="139"/>
      <c r="F193" s="236"/>
      <c r="G193" s="140"/>
      <c r="H193" s="140"/>
      <c r="I193" s="140"/>
      <c r="J193" s="140"/>
      <c r="K193" s="139"/>
      <c r="L193" s="140"/>
      <c r="M193" s="140"/>
      <c r="N193" s="140"/>
      <c r="O193" s="140"/>
      <c r="P193" s="141"/>
      <c r="Q193" s="195"/>
      <c r="R193" s="140"/>
      <c r="S193" s="147"/>
      <c r="T193" s="147"/>
      <c r="U193" s="156"/>
      <c r="V193" s="156"/>
      <c r="W193" s="156"/>
      <c r="X193" s="156"/>
      <c r="Y193" s="140"/>
      <c r="Z193" s="140"/>
      <c r="AA193" s="140"/>
      <c r="AB193" s="140"/>
      <c r="AC193" s="140"/>
      <c r="AD193" s="141"/>
      <c r="AE193" s="195"/>
      <c r="AF193" s="140"/>
      <c r="AG193" s="147"/>
      <c r="AH193" s="147"/>
      <c r="AI193" s="156"/>
      <c r="AJ193" s="156"/>
      <c r="AK193" s="156"/>
      <c r="AL193" s="156"/>
      <c r="AM193" s="140"/>
      <c r="AN193" s="140"/>
      <c r="AO193" s="140"/>
      <c r="AP193" s="140"/>
      <c r="AQ193" s="140"/>
      <c r="AR193" s="141"/>
      <c r="BG193" s="3" t="s">
        <v>520</v>
      </c>
    </row>
    <row r="194" spans="3:74" ht="11.25" customHeight="1" x14ac:dyDescent="0.15">
      <c r="C194" s="195"/>
      <c r="D194" s="140"/>
      <c r="E194" s="139"/>
      <c r="F194" s="236"/>
      <c r="G194" s="130" t="s">
        <v>81</v>
      </c>
      <c r="H194" s="131"/>
      <c r="I194" s="130" t="s">
        <v>82</v>
      </c>
      <c r="J194" s="131"/>
      <c r="K194" s="139"/>
      <c r="L194" s="140"/>
      <c r="M194" s="140"/>
      <c r="N194" s="140"/>
      <c r="O194" s="140"/>
      <c r="P194" s="141"/>
      <c r="Q194" s="195"/>
      <c r="R194" s="140"/>
      <c r="S194" s="147"/>
      <c r="T194" s="147"/>
      <c r="U194" s="157" t="s">
        <v>81</v>
      </c>
      <c r="V194" s="158"/>
      <c r="W194" s="157" t="s">
        <v>82</v>
      </c>
      <c r="X194" s="158"/>
      <c r="Y194" s="140"/>
      <c r="Z194" s="140"/>
      <c r="AA194" s="140"/>
      <c r="AB194" s="140"/>
      <c r="AC194" s="140"/>
      <c r="AD194" s="141"/>
      <c r="AE194" s="195"/>
      <c r="AF194" s="140"/>
      <c r="AG194" s="147"/>
      <c r="AH194" s="147"/>
      <c r="AI194" s="157" t="s">
        <v>81</v>
      </c>
      <c r="AJ194" s="158"/>
      <c r="AK194" s="157" t="s">
        <v>82</v>
      </c>
      <c r="AL194" s="158"/>
      <c r="AM194" s="140"/>
      <c r="AN194" s="140"/>
      <c r="AO194" s="140"/>
      <c r="AP194" s="140"/>
      <c r="AQ194" s="140"/>
      <c r="AR194" s="141"/>
      <c r="BG194" s="118">
        <v>1</v>
      </c>
      <c r="BH194" s="118"/>
      <c r="BI194" s="118"/>
      <c r="BJ194" s="118"/>
      <c r="BK194" s="118">
        <v>2</v>
      </c>
      <c r="BL194" s="118"/>
      <c r="BM194" s="118"/>
      <c r="BN194" s="118"/>
      <c r="BO194" s="118">
        <v>3</v>
      </c>
      <c r="BP194" s="118"/>
      <c r="BQ194" s="118"/>
      <c r="BR194" s="118"/>
    </row>
    <row r="195" spans="3:74" ht="11.25" customHeight="1" x14ac:dyDescent="0.15">
      <c r="C195" s="195"/>
      <c r="D195" s="140"/>
      <c r="E195" s="139"/>
      <c r="F195" s="236"/>
      <c r="G195" s="132"/>
      <c r="H195" s="133"/>
      <c r="I195" s="132"/>
      <c r="J195" s="133"/>
      <c r="K195" s="139"/>
      <c r="L195" s="140"/>
      <c r="M195" s="140"/>
      <c r="N195" s="140"/>
      <c r="O195" s="140"/>
      <c r="P195" s="141"/>
      <c r="Q195" s="195"/>
      <c r="R195" s="140"/>
      <c r="S195" s="147"/>
      <c r="T195" s="147"/>
      <c r="U195" s="158"/>
      <c r="V195" s="158"/>
      <c r="W195" s="158"/>
      <c r="X195" s="158"/>
      <c r="Y195" s="140"/>
      <c r="Z195" s="140"/>
      <c r="AA195" s="140"/>
      <c r="AB195" s="140"/>
      <c r="AC195" s="140"/>
      <c r="AD195" s="141"/>
      <c r="AE195" s="195"/>
      <c r="AF195" s="140"/>
      <c r="AG195" s="147"/>
      <c r="AH195" s="147"/>
      <c r="AI195" s="158"/>
      <c r="AJ195" s="158"/>
      <c r="AK195" s="158"/>
      <c r="AL195" s="158"/>
      <c r="AM195" s="140"/>
      <c r="AN195" s="140"/>
      <c r="AO195" s="140"/>
      <c r="AP195" s="140"/>
      <c r="AQ195" s="140"/>
      <c r="AR195" s="141"/>
      <c r="AW195" t="s">
        <v>410</v>
      </c>
      <c r="AZ195" t="s">
        <v>411</v>
      </c>
      <c r="BG195" s="4" t="s">
        <v>524</v>
      </c>
      <c r="BH195" s="4" t="s">
        <v>521</v>
      </c>
      <c r="BI195" s="3" t="s">
        <v>522</v>
      </c>
      <c r="BJ195" s="3" t="s">
        <v>523</v>
      </c>
      <c r="BK195" s="3" t="s">
        <v>524</v>
      </c>
      <c r="BL195" s="3" t="s">
        <v>521</v>
      </c>
      <c r="BM195" s="4" t="s">
        <v>522</v>
      </c>
      <c r="BN195" s="4" t="s">
        <v>523</v>
      </c>
      <c r="BO195" s="3" t="s">
        <v>524</v>
      </c>
      <c r="BP195" s="3" t="s">
        <v>521</v>
      </c>
      <c r="BQ195" s="4" t="s">
        <v>522</v>
      </c>
      <c r="BR195" s="4" t="s">
        <v>523</v>
      </c>
      <c r="BT195" s="4" t="s">
        <v>525</v>
      </c>
      <c r="BU195" s="4" t="s">
        <v>526</v>
      </c>
      <c r="BV195" s="4" t="s">
        <v>527</v>
      </c>
    </row>
    <row r="196" spans="3:74" ht="11.25" customHeight="1" thickBot="1" x14ac:dyDescent="0.2">
      <c r="C196" s="196"/>
      <c r="D196" s="143"/>
      <c r="E196" s="142"/>
      <c r="F196" s="237"/>
      <c r="G196" s="134"/>
      <c r="H196" s="135"/>
      <c r="I196" s="134"/>
      <c r="J196" s="135"/>
      <c r="K196" s="142"/>
      <c r="L196" s="143"/>
      <c r="M196" s="143"/>
      <c r="N196" s="143"/>
      <c r="O196" s="143"/>
      <c r="P196" s="144"/>
      <c r="Q196" s="196"/>
      <c r="R196" s="143"/>
      <c r="S196" s="148"/>
      <c r="T196" s="148"/>
      <c r="U196" s="159"/>
      <c r="V196" s="159"/>
      <c r="W196" s="159"/>
      <c r="X196" s="159"/>
      <c r="Y196" s="143"/>
      <c r="Z196" s="143"/>
      <c r="AA196" s="143"/>
      <c r="AB196" s="143"/>
      <c r="AC196" s="143"/>
      <c r="AD196" s="144"/>
      <c r="AE196" s="196"/>
      <c r="AF196" s="143"/>
      <c r="AG196" s="148"/>
      <c r="AH196" s="148"/>
      <c r="AI196" s="159"/>
      <c r="AJ196" s="159"/>
      <c r="AK196" s="159"/>
      <c r="AL196" s="159"/>
      <c r="AM196" s="143"/>
      <c r="AN196" s="143"/>
      <c r="AO196" s="143"/>
      <c r="AP196" s="143"/>
      <c r="AQ196" s="143"/>
      <c r="AR196" s="144"/>
      <c r="AW196">
        <v>1</v>
      </c>
      <c r="AX196">
        <v>2</v>
      </c>
      <c r="AY196">
        <v>3</v>
      </c>
      <c r="AZ196">
        <v>1</v>
      </c>
      <c r="BA196">
        <v>2</v>
      </c>
      <c r="BB196">
        <v>3</v>
      </c>
      <c r="BK196" s="4"/>
      <c r="BL196" s="4"/>
      <c r="BM196" s="4"/>
      <c r="BN196" s="4"/>
      <c r="BO196" s="4"/>
      <c r="BP196" s="4"/>
      <c r="BQ196" s="4"/>
      <c r="BR196" s="4"/>
    </row>
    <row r="197" spans="3:74" ht="10.5" customHeight="1" thickTop="1" x14ac:dyDescent="0.15">
      <c r="C197" s="257"/>
      <c r="D197" s="258"/>
      <c r="E197" s="259"/>
      <c r="F197" s="259"/>
      <c r="G197" s="262"/>
      <c r="H197" s="262"/>
      <c r="I197" s="262"/>
      <c r="J197" s="262"/>
      <c r="K197" s="260">
        <v>0</v>
      </c>
      <c r="L197" s="260"/>
      <c r="M197" s="260"/>
      <c r="N197" s="260"/>
      <c r="O197" s="260"/>
      <c r="P197" s="261"/>
      <c r="Q197" s="257"/>
      <c r="R197" s="258"/>
      <c r="S197" s="259"/>
      <c r="T197" s="259"/>
      <c r="U197" s="262"/>
      <c r="V197" s="262"/>
      <c r="W197" s="262"/>
      <c r="X197" s="262"/>
      <c r="Y197" s="260">
        <v>0</v>
      </c>
      <c r="Z197" s="260"/>
      <c r="AA197" s="260"/>
      <c r="AB197" s="260"/>
      <c r="AC197" s="260"/>
      <c r="AD197" s="261"/>
      <c r="AE197" s="257"/>
      <c r="AF197" s="258"/>
      <c r="AG197" s="259"/>
      <c r="AH197" s="259"/>
      <c r="AI197" s="262"/>
      <c r="AJ197" s="262"/>
      <c r="AK197" s="262"/>
      <c r="AL197" s="262"/>
      <c r="AM197" s="260">
        <v>0</v>
      </c>
      <c r="AN197" s="260"/>
      <c r="AO197" s="260"/>
      <c r="AP197" s="260"/>
      <c r="AQ197" s="260"/>
      <c r="AR197" s="261"/>
      <c r="AW197" t="b">
        <f>ISBLANK(C197)</f>
        <v>1</v>
      </c>
      <c r="AX197" t="b">
        <f>ISBLANK(Q197)</f>
        <v>1</v>
      </c>
      <c r="AY197" t="b">
        <f>ISBLANK(AE197)</f>
        <v>1</v>
      </c>
      <c r="AZ197" t="b">
        <f>AND(AW197=FALSE,OR(ISBLANK(E197),ISBLANK(G197),ISBLANK(I197),ISBLANK(K197)))</f>
        <v>0</v>
      </c>
      <c r="BA197" t="b">
        <f>AND(AX197=FALSE,OR(ISBLANK(S197),ISBLANK(U197),ISBLANK(W197),ISBLANK(Y197)))</f>
        <v>0</v>
      </c>
      <c r="BB197" t="b">
        <f>AND(AY197=FALSE,OR(ISBLANK(AG197),ISBLANK(AI197),ISBLANK(AK197),ISBLANK(AM197)))</f>
        <v>0</v>
      </c>
      <c r="BD197" t="b">
        <f>NOT(F115=1)</f>
        <v>1</v>
      </c>
      <c r="BG197" s="3" t="str">
        <f>IF(C197&lt;&gt;"",IF(COUNTIF(C197,"*店舗*"),"非住宅",IF(COUNTIF(C197,"*事務*"),"非住宅","住宅")),"未")</f>
        <v>未</v>
      </c>
      <c r="BH197" s="3">
        <f>E197</f>
        <v>0</v>
      </c>
      <c r="BI197" s="89">
        <f>BH197*G197</f>
        <v>0</v>
      </c>
      <c r="BJ197" s="89">
        <f>BH197*I197</f>
        <v>0</v>
      </c>
      <c r="BK197" s="4" t="str">
        <f>IF(Q197&lt;&gt;"",IF(COUNTIF(Q197,"*店舗*"),"非住宅",IF(COUNTIF(Q197,"*事務*"),"非住宅","住宅")),"未")</f>
        <v>未</v>
      </c>
      <c r="BL197" s="4">
        <f>S197</f>
        <v>0</v>
      </c>
      <c r="BM197" s="90">
        <f>BL197*U197</f>
        <v>0</v>
      </c>
      <c r="BN197" s="90">
        <f>BL197*W197</f>
        <v>0</v>
      </c>
      <c r="BO197" s="4" t="str">
        <f>IF(AE197&lt;&gt;"",IF(COUNTIF(AE197,"*店舗*"),"非住宅",IF(COUNTIF(AE197,"*事務*"),"非住宅","住宅")),"未")</f>
        <v>未</v>
      </c>
      <c r="BP197" s="4">
        <f>AG197</f>
        <v>0</v>
      </c>
      <c r="BQ197" s="90">
        <f>BP197*AI197</f>
        <v>0</v>
      </c>
      <c r="BR197" s="90">
        <f>BP197*AK197</f>
        <v>0</v>
      </c>
      <c r="BT197" s="3" t="str">
        <f>IF(BG197&lt;&gt;"未",BH197*K197,"")</f>
        <v/>
      </c>
      <c r="BU197" s="3" t="str">
        <f>IF(BK197&lt;&gt;"未",BL197*Y197,"")</f>
        <v/>
      </c>
      <c r="BV197" s="3" t="str">
        <f>IF(BO197&lt;&gt;"未",BP197*AM197,"")</f>
        <v/>
      </c>
    </row>
    <row r="198" spans="3:74" ht="10.5" customHeight="1" x14ac:dyDescent="0.15">
      <c r="C198" s="243"/>
      <c r="D198" s="244"/>
      <c r="E198" s="247"/>
      <c r="F198" s="247"/>
      <c r="G198" s="251"/>
      <c r="H198" s="251"/>
      <c r="I198" s="251"/>
      <c r="J198" s="251"/>
      <c r="K198" s="253"/>
      <c r="L198" s="253"/>
      <c r="M198" s="253"/>
      <c r="N198" s="253"/>
      <c r="O198" s="253"/>
      <c r="P198" s="254"/>
      <c r="Q198" s="243"/>
      <c r="R198" s="244"/>
      <c r="S198" s="247"/>
      <c r="T198" s="247"/>
      <c r="U198" s="251"/>
      <c r="V198" s="251"/>
      <c r="W198" s="251"/>
      <c r="X198" s="251"/>
      <c r="Y198" s="253"/>
      <c r="Z198" s="253"/>
      <c r="AA198" s="253"/>
      <c r="AB198" s="253"/>
      <c r="AC198" s="253"/>
      <c r="AD198" s="254"/>
      <c r="AE198" s="243"/>
      <c r="AF198" s="244"/>
      <c r="AG198" s="247"/>
      <c r="AH198" s="247"/>
      <c r="AI198" s="251"/>
      <c r="AJ198" s="251"/>
      <c r="AK198" s="251"/>
      <c r="AL198" s="251"/>
      <c r="AM198" s="253"/>
      <c r="AN198" s="253"/>
      <c r="AO198" s="253"/>
      <c r="AP198" s="253"/>
      <c r="AQ198" s="253"/>
      <c r="AR198" s="254"/>
      <c r="BG198" s="3"/>
      <c r="BH198" s="3"/>
      <c r="BI198" s="89"/>
      <c r="BJ198" s="89"/>
      <c r="BK198" s="4"/>
      <c r="BL198" s="4"/>
      <c r="BM198" s="90"/>
      <c r="BN198" s="90"/>
      <c r="BO198" s="4"/>
      <c r="BP198" s="4"/>
      <c r="BQ198" s="90"/>
      <c r="BR198" s="90"/>
      <c r="BT198" s="3"/>
      <c r="BU198" s="3"/>
      <c r="BV198" s="3"/>
    </row>
    <row r="199" spans="3:74" ht="10.5" customHeight="1" x14ac:dyDescent="0.15">
      <c r="C199" s="241"/>
      <c r="D199" s="242"/>
      <c r="E199" s="249"/>
      <c r="F199" s="249"/>
      <c r="G199" s="250"/>
      <c r="H199" s="250"/>
      <c r="I199" s="250"/>
      <c r="J199" s="250"/>
      <c r="K199" s="154">
        <v>0</v>
      </c>
      <c r="L199" s="154"/>
      <c r="M199" s="154"/>
      <c r="N199" s="154"/>
      <c r="O199" s="154"/>
      <c r="P199" s="155"/>
      <c r="Q199" s="241"/>
      <c r="R199" s="242"/>
      <c r="S199" s="249"/>
      <c r="T199" s="249"/>
      <c r="U199" s="250"/>
      <c r="V199" s="250"/>
      <c r="W199" s="250"/>
      <c r="X199" s="250"/>
      <c r="Y199" s="154">
        <v>0</v>
      </c>
      <c r="Z199" s="154"/>
      <c r="AA199" s="154"/>
      <c r="AB199" s="154"/>
      <c r="AC199" s="154"/>
      <c r="AD199" s="155"/>
      <c r="AE199" s="241"/>
      <c r="AF199" s="242"/>
      <c r="AG199" s="249"/>
      <c r="AH199" s="249"/>
      <c r="AI199" s="250"/>
      <c r="AJ199" s="250"/>
      <c r="AK199" s="250"/>
      <c r="AL199" s="250"/>
      <c r="AM199" s="154">
        <v>0</v>
      </c>
      <c r="AN199" s="154"/>
      <c r="AO199" s="154"/>
      <c r="AP199" s="154"/>
      <c r="AQ199" s="154"/>
      <c r="AR199" s="155"/>
      <c r="AW199" t="b">
        <f>ISBLANK(C199)</f>
        <v>1</v>
      </c>
      <c r="AX199" t="b">
        <f>ISBLANK(Q199)</f>
        <v>1</v>
      </c>
      <c r="AY199" t="b">
        <f>ISBLANK(AE199)</f>
        <v>1</v>
      </c>
      <c r="AZ199" t="b">
        <f>AND(AW199=FALSE,OR(ISBLANK(E199),ISBLANK(G199),ISBLANK(I199),ISBLANK(K199)))</f>
        <v>0</v>
      </c>
      <c r="BA199" t="b">
        <f>AND(AX199=FALSE,OR(ISBLANK(S199),ISBLANK(U199),ISBLANK(W199),ISBLANK(Y199)))</f>
        <v>0</v>
      </c>
      <c r="BB199" t="b">
        <f>AND(AY199=FALSE,OR(ISBLANK(AG199),ISBLANK(AI199),ISBLANK(AK199),ISBLANK(AM199)))</f>
        <v>0</v>
      </c>
      <c r="BG199" s="3" t="str">
        <f>IF(C199&lt;&gt;"",IF(COUNTIF(C199,"*店舗*"),"非住宅",IF(COUNTIF(C199,"*事務*"),"非住宅","住宅")),"未")</f>
        <v>未</v>
      </c>
      <c r="BH199" s="3">
        <f>E199</f>
        <v>0</v>
      </c>
      <c r="BI199" s="89">
        <f>BH199*G199</f>
        <v>0</v>
      </c>
      <c r="BJ199" s="89">
        <f>BH199*I199</f>
        <v>0</v>
      </c>
      <c r="BK199" s="4" t="str">
        <f>IF(Q199&lt;&gt;"",IF(COUNTIF(Q199,"*店舗*"),"非住宅",IF(COUNTIF(Q199,"*事務*"),"非住宅","住宅")),"未")</f>
        <v>未</v>
      </c>
      <c r="BL199" s="4">
        <f>S199</f>
        <v>0</v>
      </c>
      <c r="BM199" s="90">
        <f>BL199*U199</f>
        <v>0</v>
      </c>
      <c r="BN199" s="90">
        <f>BL199*W199</f>
        <v>0</v>
      </c>
      <c r="BO199" s="4" t="str">
        <f t="shared" ref="BO199:BO215" si="0">IF(AE199&lt;&gt;"",IF(COUNTIF(AE199,"*店舗*"),"非住宅",IF(COUNTIF(AE199,"*事務*"),"非住宅","住宅")),"未")</f>
        <v>未</v>
      </c>
      <c r="BP199" s="4">
        <f t="shared" ref="BP199:BP215" si="1">AG199</f>
        <v>0</v>
      </c>
      <c r="BQ199" s="90">
        <f>BP199*AI199</f>
        <v>0</v>
      </c>
      <c r="BR199" s="90">
        <f>BP199*AK199</f>
        <v>0</v>
      </c>
      <c r="BT199" s="3" t="str">
        <f>IF(BG199&lt;&gt;"未",BH199*K199,"")</f>
        <v/>
      </c>
      <c r="BU199" s="3" t="str">
        <f t="shared" ref="BU199:BU215" si="2">IF(BK199&lt;&gt;"未",BL199*Y199,"")</f>
        <v/>
      </c>
      <c r="BV199" s="3" t="str">
        <f t="shared" ref="BV199:BV215" si="3">IF(BO199&lt;&gt;"未",BP199*AM199,"")</f>
        <v/>
      </c>
    </row>
    <row r="200" spans="3:74" ht="10.5" customHeight="1" x14ac:dyDescent="0.15">
      <c r="C200" s="241"/>
      <c r="D200" s="242"/>
      <c r="E200" s="249"/>
      <c r="F200" s="249"/>
      <c r="G200" s="250"/>
      <c r="H200" s="250"/>
      <c r="I200" s="250"/>
      <c r="J200" s="250"/>
      <c r="K200" s="154"/>
      <c r="L200" s="154"/>
      <c r="M200" s="154"/>
      <c r="N200" s="154"/>
      <c r="O200" s="154"/>
      <c r="P200" s="155"/>
      <c r="Q200" s="241"/>
      <c r="R200" s="242"/>
      <c r="S200" s="249"/>
      <c r="T200" s="249"/>
      <c r="U200" s="250"/>
      <c r="V200" s="250"/>
      <c r="W200" s="250"/>
      <c r="X200" s="250"/>
      <c r="Y200" s="154"/>
      <c r="Z200" s="154"/>
      <c r="AA200" s="154"/>
      <c r="AB200" s="154"/>
      <c r="AC200" s="154"/>
      <c r="AD200" s="155"/>
      <c r="AE200" s="241"/>
      <c r="AF200" s="242"/>
      <c r="AG200" s="249"/>
      <c r="AH200" s="249"/>
      <c r="AI200" s="250"/>
      <c r="AJ200" s="250"/>
      <c r="AK200" s="250"/>
      <c r="AL200" s="250"/>
      <c r="AM200" s="154"/>
      <c r="AN200" s="154"/>
      <c r="AO200" s="154"/>
      <c r="AP200" s="154"/>
      <c r="AQ200" s="154"/>
      <c r="AR200" s="155"/>
      <c r="BG200" s="3"/>
      <c r="BH200" s="3"/>
      <c r="BI200" s="89"/>
      <c r="BJ200" s="89"/>
      <c r="BK200" s="4"/>
      <c r="BL200" s="4"/>
      <c r="BM200" s="90"/>
      <c r="BN200" s="90"/>
      <c r="BO200" s="4"/>
      <c r="BP200" s="4"/>
      <c r="BQ200" s="90"/>
      <c r="BR200" s="90"/>
      <c r="BT200" s="3"/>
      <c r="BU200" s="3"/>
      <c r="BV200" s="3"/>
    </row>
    <row r="201" spans="3:74" ht="10.5" customHeight="1" x14ac:dyDescent="0.15">
      <c r="C201" s="241"/>
      <c r="D201" s="242"/>
      <c r="E201" s="249"/>
      <c r="F201" s="249"/>
      <c r="G201" s="250"/>
      <c r="H201" s="250"/>
      <c r="I201" s="250"/>
      <c r="J201" s="250"/>
      <c r="K201" s="154">
        <v>0</v>
      </c>
      <c r="L201" s="154"/>
      <c r="M201" s="154"/>
      <c r="N201" s="154"/>
      <c r="O201" s="154"/>
      <c r="P201" s="155"/>
      <c r="Q201" s="241"/>
      <c r="R201" s="242"/>
      <c r="S201" s="249"/>
      <c r="T201" s="249"/>
      <c r="U201" s="250"/>
      <c r="V201" s="250"/>
      <c r="W201" s="250"/>
      <c r="X201" s="250"/>
      <c r="Y201" s="154">
        <v>0</v>
      </c>
      <c r="Z201" s="154"/>
      <c r="AA201" s="154"/>
      <c r="AB201" s="154"/>
      <c r="AC201" s="154"/>
      <c r="AD201" s="155"/>
      <c r="AE201" s="241"/>
      <c r="AF201" s="242"/>
      <c r="AG201" s="249"/>
      <c r="AH201" s="249"/>
      <c r="AI201" s="250"/>
      <c r="AJ201" s="250"/>
      <c r="AK201" s="250"/>
      <c r="AL201" s="250"/>
      <c r="AM201" s="154">
        <v>0</v>
      </c>
      <c r="AN201" s="154"/>
      <c r="AO201" s="154"/>
      <c r="AP201" s="154"/>
      <c r="AQ201" s="154"/>
      <c r="AR201" s="155"/>
      <c r="AW201" t="b">
        <f>ISBLANK(C201)</f>
        <v>1</v>
      </c>
      <c r="AX201" t="b">
        <f>ISBLANK(Q201)</f>
        <v>1</v>
      </c>
      <c r="AY201" t="b">
        <f>ISBLANK(AE201)</f>
        <v>1</v>
      </c>
      <c r="AZ201" t="b">
        <f>AND(AW201=FALSE,OR(ISBLANK(E201),ISBLANK(G201),ISBLANK(I201),ISBLANK(K201)))</f>
        <v>0</v>
      </c>
      <c r="BA201" t="b">
        <f>AND(AX201=FALSE,OR(ISBLANK(S201),ISBLANK(U201),ISBLANK(W201),ISBLANK(Y201)))</f>
        <v>0</v>
      </c>
      <c r="BB201" t="b">
        <f>AND(AY201=FALSE,OR(ISBLANK(AG201),ISBLANK(AI201),ISBLANK(AK201),ISBLANK(AM201)))</f>
        <v>0</v>
      </c>
      <c r="BG201" s="3" t="str">
        <f>IF(C201&lt;&gt;"",IF(COUNTIF(C201,"*店舗*"),"非住宅",IF(COUNTIF(C201,"*事務*"),"非住宅","住宅")),"未")</f>
        <v>未</v>
      </c>
      <c r="BH201" s="3">
        <f>E201</f>
        <v>0</v>
      </c>
      <c r="BI201" s="89">
        <f>BH201*G201</f>
        <v>0</v>
      </c>
      <c r="BJ201" s="89">
        <f>BH201*I201</f>
        <v>0</v>
      </c>
      <c r="BK201" s="4" t="str">
        <f>IF(Q201&lt;&gt;"",IF(COUNTIF(Q201,"*店舗*"),"非住宅",IF(COUNTIF(Q201,"*事務*"),"非住宅","住宅")),"未")</f>
        <v>未</v>
      </c>
      <c r="BL201" s="4">
        <f>S201</f>
        <v>0</v>
      </c>
      <c r="BM201" s="90">
        <f>BL201*U201</f>
        <v>0</v>
      </c>
      <c r="BN201" s="90">
        <f>BL201*W201</f>
        <v>0</v>
      </c>
      <c r="BO201" s="4" t="str">
        <f t="shared" si="0"/>
        <v>未</v>
      </c>
      <c r="BP201" s="4">
        <f t="shared" si="1"/>
        <v>0</v>
      </c>
      <c r="BQ201" s="90">
        <f>BP201*AI201</f>
        <v>0</v>
      </c>
      <c r="BR201" s="90">
        <f>BP201*AK201</f>
        <v>0</v>
      </c>
      <c r="BT201" s="3" t="str">
        <f>IF(BG201&lt;&gt;"未",BH201*K201,"")</f>
        <v/>
      </c>
      <c r="BU201" s="3" t="str">
        <f t="shared" si="2"/>
        <v/>
      </c>
      <c r="BV201" s="3" t="str">
        <f t="shared" si="3"/>
        <v/>
      </c>
    </row>
    <row r="202" spans="3:74" ht="10.5" customHeight="1" x14ac:dyDescent="0.15">
      <c r="C202" s="241"/>
      <c r="D202" s="242"/>
      <c r="E202" s="249"/>
      <c r="F202" s="249"/>
      <c r="G202" s="250"/>
      <c r="H202" s="250"/>
      <c r="I202" s="250"/>
      <c r="J202" s="250"/>
      <c r="K202" s="154"/>
      <c r="L202" s="154"/>
      <c r="M202" s="154"/>
      <c r="N202" s="154"/>
      <c r="O202" s="154"/>
      <c r="P202" s="155"/>
      <c r="Q202" s="241"/>
      <c r="R202" s="242"/>
      <c r="S202" s="249"/>
      <c r="T202" s="249"/>
      <c r="U202" s="250"/>
      <c r="V202" s="250"/>
      <c r="W202" s="250"/>
      <c r="X202" s="250"/>
      <c r="Y202" s="154"/>
      <c r="Z202" s="154"/>
      <c r="AA202" s="154"/>
      <c r="AB202" s="154"/>
      <c r="AC202" s="154"/>
      <c r="AD202" s="155"/>
      <c r="AE202" s="241"/>
      <c r="AF202" s="242"/>
      <c r="AG202" s="249"/>
      <c r="AH202" s="249"/>
      <c r="AI202" s="250"/>
      <c r="AJ202" s="250"/>
      <c r="AK202" s="250"/>
      <c r="AL202" s="250"/>
      <c r="AM202" s="154"/>
      <c r="AN202" s="154"/>
      <c r="AO202" s="154"/>
      <c r="AP202" s="154"/>
      <c r="AQ202" s="154"/>
      <c r="AR202" s="155"/>
      <c r="BG202" s="3"/>
      <c r="BH202" s="3"/>
      <c r="BI202" s="89"/>
      <c r="BJ202" s="89"/>
      <c r="BK202" s="4"/>
      <c r="BL202" s="4"/>
      <c r="BM202" s="90"/>
      <c r="BN202" s="90"/>
      <c r="BO202" s="4"/>
      <c r="BP202" s="4"/>
      <c r="BQ202" s="90"/>
      <c r="BR202" s="90"/>
      <c r="BT202" s="3"/>
      <c r="BU202" s="3"/>
      <c r="BV202" s="3"/>
    </row>
    <row r="203" spans="3:74" ht="10.5" customHeight="1" x14ac:dyDescent="0.15">
      <c r="C203" s="241"/>
      <c r="D203" s="242"/>
      <c r="E203" s="249"/>
      <c r="F203" s="249"/>
      <c r="G203" s="250"/>
      <c r="H203" s="250"/>
      <c r="I203" s="250"/>
      <c r="J203" s="250"/>
      <c r="K203" s="154">
        <v>0</v>
      </c>
      <c r="L203" s="154"/>
      <c r="M203" s="154"/>
      <c r="N203" s="154"/>
      <c r="O203" s="154"/>
      <c r="P203" s="155"/>
      <c r="Q203" s="241"/>
      <c r="R203" s="242"/>
      <c r="S203" s="249"/>
      <c r="T203" s="249"/>
      <c r="U203" s="250"/>
      <c r="V203" s="250"/>
      <c r="W203" s="250"/>
      <c r="X203" s="250"/>
      <c r="Y203" s="154">
        <v>0</v>
      </c>
      <c r="Z203" s="154"/>
      <c r="AA203" s="154"/>
      <c r="AB203" s="154"/>
      <c r="AC203" s="154"/>
      <c r="AD203" s="155"/>
      <c r="AE203" s="241"/>
      <c r="AF203" s="242"/>
      <c r="AG203" s="249"/>
      <c r="AH203" s="249"/>
      <c r="AI203" s="250"/>
      <c r="AJ203" s="250"/>
      <c r="AK203" s="250"/>
      <c r="AL203" s="250"/>
      <c r="AM203" s="154">
        <v>0</v>
      </c>
      <c r="AN203" s="154"/>
      <c r="AO203" s="154"/>
      <c r="AP203" s="154"/>
      <c r="AQ203" s="154"/>
      <c r="AR203" s="155"/>
      <c r="AW203" t="b">
        <f>ISBLANK(C203)</f>
        <v>1</v>
      </c>
      <c r="AX203" t="b">
        <f>ISBLANK(Q203)</f>
        <v>1</v>
      </c>
      <c r="AY203" t="b">
        <f>ISBLANK(AE203)</f>
        <v>1</v>
      </c>
      <c r="AZ203" t="b">
        <f>AND(AW203=FALSE,OR(ISBLANK(E203),ISBLANK(G203),ISBLANK(I203),ISBLANK(K203)))</f>
        <v>0</v>
      </c>
      <c r="BA203" t="b">
        <f>AND(AX203=FALSE,OR(ISBLANK(S203),ISBLANK(U203),ISBLANK(W203),ISBLANK(Y203)))</f>
        <v>0</v>
      </c>
      <c r="BB203" t="b">
        <f>AND(AY203=FALSE,OR(ISBLANK(AG203),ISBLANK(AI203),ISBLANK(AK203),ISBLANK(AM203)))</f>
        <v>0</v>
      </c>
      <c r="BG203" s="3" t="str">
        <f>IF(C203&lt;&gt;"",IF(COUNTIF(C203,"*店舗*"),"非住宅",IF(COUNTIF(C203,"*事務*"),"非住宅","住宅")),"未")</f>
        <v>未</v>
      </c>
      <c r="BH203" s="3">
        <f>E203</f>
        <v>0</v>
      </c>
      <c r="BI203" s="89">
        <f>BH203*G203</f>
        <v>0</v>
      </c>
      <c r="BJ203" s="89">
        <f>BH203*I203</f>
        <v>0</v>
      </c>
      <c r="BK203" s="4" t="str">
        <f>IF(Q203&lt;&gt;"",IF(COUNTIF(Q203,"*店舗*"),"非住宅",IF(COUNTIF(Q203,"*事務*"),"非住宅","住宅")),"未")</f>
        <v>未</v>
      </c>
      <c r="BL203" s="4">
        <f>S203</f>
        <v>0</v>
      </c>
      <c r="BM203" s="90">
        <f>BL203*U203</f>
        <v>0</v>
      </c>
      <c r="BN203" s="90">
        <f>BL203*W203</f>
        <v>0</v>
      </c>
      <c r="BO203" s="4" t="str">
        <f t="shared" si="0"/>
        <v>未</v>
      </c>
      <c r="BP203" s="4">
        <f t="shared" si="1"/>
        <v>0</v>
      </c>
      <c r="BQ203" s="90">
        <f>BP203*AI203</f>
        <v>0</v>
      </c>
      <c r="BR203" s="90">
        <f>BP203*AK203</f>
        <v>0</v>
      </c>
      <c r="BT203" s="3" t="str">
        <f>IF(BG203&lt;&gt;"未",BH203*K203,"")</f>
        <v/>
      </c>
      <c r="BU203" s="3" t="str">
        <f t="shared" si="2"/>
        <v/>
      </c>
      <c r="BV203" s="3" t="str">
        <f t="shared" si="3"/>
        <v/>
      </c>
    </row>
    <row r="204" spans="3:74" ht="10.5" customHeight="1" x14ac:dyDescent="0.15">
      <c r="C204" s="241"/>
      <c r="D204" s="242"/>
      <c r="E204" s="249"/>
      <c r="F204" s="249"/>
      <c r="G204" s="250"/>
      <c r="H204" s="250"/>
      <c r="I204" s="250"/>
      <c r="J204" s="250"/>
      <c r="K204" s="154"/>
      <c r="L204" s="154"/>
      <c r="M204" s="154"/>
      <c r="N204" s="154"/>
      <c r="O204" s="154"/>
      <c r="P204" s="155"/>
      <c r="Q204" s="241"/>
      <c r="R204" s="242"/>
      <c r="S204" s="249"/>
      <c r="T204" s="249"/>
      <c r="U204" s="250"/>
      <c r="V204" s="250"/>
      <c r="W204" s="250"/>
      <c r="X204" s="250"/>
      <c r="Y204" s="154"/>
      <c r="Z204" s="154"/>
      <c r="AA204" s="154"/>
      <c r="AB204" s="154"/>
      <c r="AC204" s="154"/>
      <c r="AD204" s="155"/>
      <c r="AE204" s="241"/>
      <c r="AF204" s="242"/>
      <c r="AG204" s="249"/>
      <c r="AH204" s="249"/>
      <c r="AI204" s="250"/>
      <c r="AJ204" s="250"/>
      <c r="AK204" s="250"/>
      <c r="AL204" s="250"/>
      <c r="AM204" s="154"/>
      <c r="AN204" s="154"/>
      <c r="AO204" s="154"/>
      <c r="AP204" s="154"/>
      <c r="AQ204" s="154"/>
      <c r="AR204" s="155"/>
      <c r="BG204" s="3"/>
      <c r="BH204" s="3"/>
      <c r="BI204" s="89"/>
      <c r="BJ204" s="89"/>
      <c r="BK204" s="4"/>
      <c r="BL204" s="4"/>
      <c r="BM204" s="90"/>
      <c r="BN204" s="90"/>
      <c r="BO204" s="4"/>
      <c r="BP204" s="4"/>
      <c r="BQ204" s="90"/>
      <c r="BR204" s="90"/>
      <c r="BT204" s="3"/>
      <c r="BU204" s="3"/>
      <c r="BV204" s="3"/>
    </row>
    <row r="205" spans="3:74" ht="10.5" customHeight="1" x14ac:dyDescent="0.15">
      <c r="C205" s="241"/>
      <c r="D205" s="242"/>
      <c r="E205" s="249"/>
      <c r="F205" s="249"/>
      <c r="G205" s="250"/>
      <c r="H205" s="250"/>
      <c r="I205" s="250"/>
      <c r="J205" s="250"/>
      <c r="K205" s="154">
        <v>0</v>
      </c>
      <c r="L205" s="154"/>
      <c r="M205" s="154"/>
      <c r="N205" s="154"/>
      <c r="O205" s="154"/>
      <c r="P205" s="155"/>
      <c r="Q205" s="241"/>
      <c r="R205" s="242"/>
      <c r="S205" s="249"/>
      <c r="T205" s="249"/>
      <c r="U205" s="250"/>
      <c r="V205" s="250"/>
      <c r="W205" s="250"/>
      <c r="X205" s="250"/>
      <c r="Y205" s="154">
        <v>0</v>
      </c>
      <c r="Z205" s="154"/>
      <c r="AA205" s="154"/>
      <c r="AB205" s="154"/>
      <c r="AC205" s="154"/>
      <c r="AD205" s="155"/>
      <c r="AE205" s="241"/>
      <c r="AF205" s="242"/>
      <c r="AG205" s="249"/>
      <c r="AH205" s="249"/>
      <c r="AI205" s="250"/>
      <c r="AJ205" s="250"/>
      <c r="AK205" s="250"/>
      <c r="AL205" s="250"/>
      <c r="AM205" s="154">
        <v>0</v>
      </c>
      <c r="AN205" s="154"/>
      <c r="AO205" s="154"/>
      <c r="AP205" s="154"/>
      <c r="AQ205" s="154"/>
      <c r="AR205" s="155"/>
      <c r="AW205" t="b">
        <f>ISBLANK(C205)</f>
        <v>1</v>
      </c>
      <c r="AX205" t="b">
        <f>ISBLANK(Q205)</f>
        <v>1</v>
      </c>
      <c r="AY205" t="b">
        <f>ISBLANK(AE205)</f>
        <v>1</v>
      </c>
      <c r="AZ205" t="b">
        <f>AND(AW205=FALSE,OR(ISBLANK(E205),ISBLANK(G205),ISBLANK(I205),ISBLANK(K205)))</f>
        <v>0</v>
      </c>
      <c r="BA205" t="b">
        <f>AND(AX205=FALSE,OR(ISBLANK(S205),ISBLANK(U205),ISBLANK(W205),ISBLANK(Y205)))</f>
        <v>0</v>
      </c>
      <c r="BB205" t="b">
        <f>AND(AY205=FALSE,OR(ISBLANK(AG205),ISBLANK(AI205),ISBLANK(AK205),ISBLANK(AM205)))</f>
        <v>0</v>
      </c>
      <c r="BG205" s="3" t="str">
        <f>IF(C205&lt;&gt;"",IF(COUNTIF(C205,"*店舗*"),"非住宅",IF(COUNTIF(C205,"*事務*"),"非住宅","住宅")),"未")</f>
        <v>未</v>
      </c>
      <c r="BH205" s="3">
        <f>E205</f>
        <v>0</v>
      </c>
      <c r="BI205" s="89">
        <f>BH205*G205</f>
        <v>0</v>
      </c>
      <c r="BJ205" s="89">
        <f>BH205*I205</f>
        <v>0</v>
      </c>
      <c r="BK205" s="4" t="str">
        <f>IF(Q205&lt;&gt;"",IF(COUNTIF(Q205,"*店舗*"),"非住宅",IF(COUNTIF(Q205,"*事務*"),"非住宅","住宅")),"未")</f>
        <v>未</v>
      </c>
      <c r="BL205" s="4">
        <f>S205</f>
        <v>0</v>
      </c>
      <c r="BM205" s="90">
        <f>BL205*U205</f>
        <v>0</v>
      </c>
      <c r="BN205" s="90">
        <f>BL205*W205</f>
        <v>0</v>
      </c>
      <c r="BO205" s="4" t="str">
        <f t="shared" si="0"/>
        <v>未</v>
      </c>
      <c r="BP205" s="4">
        <f t="shared" si="1"/>
        <v>0</v>
      </c>
      <c r="BQ205" s="90">
        <f>BP205*AI205</f>
        <v>0</v>
      </c>
      <c r="BR205" s="90">
        <f>BP205*AK205</f>
        <v>0</v>
      </c>
      <c r="BT205" s="3" t="str">
        <f>IF(BG205&lt;&gt;"未",BH205*K205,"")</f>
        <v/>
      </c>
      <c r="BU205" s="3" t="str">
        <f t="shared" si="2"/>
        <v/>
      </c>
      <c r="BV205" s="3" t="str">
        <f t="shared" si="3"/>
        <v/>
      </c>
    </row>
    <row r="206" spans="3:74" ht="10.5" customHeight="1" x14ac:dyDescent="0.15">
      <c r="C206" s="241"/>
      <c r="D206" s="242"/>
      <c r="E206" s="249"/>
      <c r="F206" s="249"/>
      <c r="G206" s="250"/>
      <c r="H206" s="250"/>
      <c r="I206" s="250"/>
      <c r="J206" s="250"/>
      <c r="K206" s="154"/>
      <c r="L206" s="154"/>
      <c r="M206" s="154"/>
      <c r="N206" s="154"/>
      <c r="O206" s="154"/>
      <c r="P206" s="155"/>
      <c r="Q206" s="241"/>
      <c r="R206" s="242"/>
      <c r="S206" s="249"/>
      <c r="T206" s="249"/>
      <c r="U206" s="250"/>
      <c r="V206" s="250"/>
      <c r="W206" s="250"/>
      <c r="X206" s="250"/>
      <c r="Y206" s="154"/>
      <c r="Z206" s="154"/>
      <c r="AA206" s="154"/>
      <c r="AB206" s="154"/>
      <c r="AC206" s="154"/>
      <c r="AD206" s="155"/>
      <c r="AE206" s="241"/>
      <c r="AF206" s="242"/>
      <c r="AG206" s="249"/>
      <c r="AH206" s="249"/>
      <c r="AI206" s="250"/>
      <c r="AJ206" s="250"/>
      <c r="AK206" s="250"/>
      <c r="AL206" s="250"/>
      <c r="AM206" s="154"/>
      <c r="AN206" s="154"/>
      <c r="AO206" s="154"/>
      <c r="AP206" s="154"/>
      <c r="AQ206" s="154"/>
      <c r="AR206" s="155"/>
      <c r="BG206" s="3"/>
      <c r="BH206" s="3"/>
      <c r="BI206" s="89"/>
      <c r="BJ206" s="89"/>
      <c r="BK206" s="4"/>
      <c r="BL206" s="4"/>
      <c r="BM206" s="90"/>
      <c r="BN206" s="90"/>
      <c r="BO206" s="4"/>
      <c r="BP206" s="4"/>
      <c r="BQ206" s="90"/>
      <c r="BR206" s="90"/>
      <c r="BT206" s="3"/>
      <c r="BU206" s="3"/>
      <c r="BV206" s="3"/>
    </row>
    <row r="207" spans="3:74" ht="10.5" customHeight="1" x14ac:dyDescent="0.15">
      <c r="C207" s="241"/>
      <c r="D207" s="242"/>
      <c r="E207" s="249"/>
      <c r="F207" s="249"/>
      <c r="G207" s="250"/>
      <c r="H207" s="250"/>
      <c r="I207" s="250"/>
      <c r="J207" s="250"/>
      <c r="K207" s="154">
        <v>0</v>
      </c>
      <c r="L207" s="154"/>
      <c r="M207" s="154"/>
      <c r="N207" s="154"/>
      <c r="O207" s="154"/>
      <c r="P207" s="155"/>
      <c r="Q207" s="241"/>
      <c r="R207" s="242"/>
      <c r="S207" s="249"/>
      <c r="T207" s="249"/>
      <c r="U207" s="250"/>
      <c r="V207" s="250"/>
      <c r="W207" s="250"/>
      <c r="X207" s="250"/>
      <c r="Y207" s="154">
        <v>0</v>
      </c>
      <c r="Z207" s="154"/>
      <c r="AA207" s="154"/>
      <c r="AB207" s="154"/>
      <c r="AC207" s="154"/>
      <c r="AD207" s="155"/>
      <c r="AE207" s="241"/>
      <c r="AF207" s="242"/>
      <c r="AG207" s="249"/>
      <c r="AH207" s="249"/>
      <c r="AI207" s="250"/>
      <c r="AJ207" s="250"/>
      <c r="AK207" s="250"/>
      <c r="AL207" s="250"/>
      <c r="AM207" s="154">
        <v>0</v>
      </c>
      <c r="AN207" s="154"/>
      <c r="AO207" s="154"/>
      <c r="AP207" s="154"/>
      <c r="AQ207" s="154"/>
      <c r="AR207" s="155"/>
      <c r="AW207" t="b">
        <f>ISBLANK(C207)</f>
        <v>1</v>
      </c>
      <c r="AX207" t="b">
        <f>ISBLANK(Q207)</f>
        <v>1</v>
      </c>
      <c r="AY207" t="b">
        <f>ISBLANK(AE207)</f>
        <v>1</v>
      </c>
      <c r="AZ207" t="b">
        <f>AND(AW207=FALSE,OR(ISBLANK(E207),ISBLANK(G207),ISBLANK(I207),ISBLANK(K207)))</f>
        <v>0</v>
      </c>
      <c r="BA207" t="b">
        <f>AND(AX207=FALSE,OR(ISBLANK(S207),ISBLANK(U207),ISBLANK(W207),ISBLANK(Y207)))</f>
        <v>0</v>
      </c>
      <c r="BB207" t="b">
        <f>AND(AY207=FALSE,OR(ISBLANK(AG207),ISBLANK(AI207),ISBLANK(AK207),ISBLANK(AM207)))</f>
        <v>0</v>
      </c>
      <c r="BG207" s="3" t="str">
        <f>IF(C207&lt;&gt;"",IF(COUNTIF(C207,"*店舗*"),"非住宅",IF(COUNTIF(C207,"*事務*"),"非住宅","住宅")),"未")</f>
        <v>未</v>
      </c>
      <c r="BH207" s="3">
        <f>E207</f>
        <v>0</v>
      </c>
      <c r="BI207" s="89">
        <f>BH207*G207</f>
        <v>0</v>
      </c>
      <c r="BJ207" s="89">
        <f>BH207*I207</f>
        <v>0</v>
      </c>
      <c r="BK207" s="4" t="str">
        <f>IF(Q207&lt;&gt;"",IF(COUNTIF(Q207,"*店舗*"),"非住宅",IF(COUNTIF(Q207,"*事務*"),"非住宅","住宅")),"未")</f>
        <v>未</v>
      </c>
      <c r="BL207" s="4">
        <f>S207</f>
        <v>0</v>
      </c>
      <c r="BM207" s="90">
        <f>BL207*U207</f>
        <v>0</v>
      </c>
      <c r="BN207" s="90">
        <f>BL207*W207</f>
        <v>0</v>
      </c>
      <c r="BO207" s="4" t="str">
        <f t="shared" si="0"/>
        <v>未</v>
      </c>
      <c r="BP207" s="4">
        <f t="shared" si="1"/>
        <v>0</v>
      </c>
      <c r="BQ207" s="90">
        <f>BP207*AI207</f>
        <v>0</v>
      </c>
      <c r="BR207" s="90">
        <f>BP207*AK207</f>
        <v>0</v>
      </c>
      <c r="BT207" s="3" t="str">
        <f>IF(BG207&lt;&gt;"未",BH207*K207,"")</f>
        <v/>
      </c>
      <c r="BU207" s="3" t="str">
        <f t="shared" si="2"/>
        <v/>
      </c>
      <c r="BV207" s="3" t="str">
        <f t="shared" si="3"/>
        <v/>
      </c>
    </row>
    <row r="208" spans="3:74" ht="10.5" customHeight="1" x14ac:dyDescent="0.15">
      <c r="C208" s="241"/>
      <c r="D208" s="242"/>
      <c r="E208" s="249"/>
      <c r="F208" s="249"/>
      <c r="G208" s="250"/>
      <c r="H208" s="250"/>
      <c r="I208" s="250"/>
      <c r="J208" s="250"/>
      <c r="K208" s="154"/>
      <c r="L208" s="154"/>
      <c r="M208" s="154"/>
      <c r="N208" s="154"/>
      <c r="O208" s="154"/>
      <c r="P208" s="155"/>
      <c r="Q208" s="241"/>
      <c r="R208" s="242"/>
      <c r="S208" s="249"/>
      <c r="T208" s="249"/>
      <c r="U208" s="250"/>
      <c r="V208" s="250"/>
      <c r="W208" s="250"/>
      <c r="X208" s="250"/>
      <c r="Y208" s="154"/>
      <c r="Z208" s="154"/>
      <c r="AA208" s="154"/>
      <c r="AB208" s="154"/>
      <c r="AC208" s="154"/>
      <c r="AD208" s="155"/>
      <c r="AE208" s="241"/>
      <c r="AF208" s="242"/>
      <c r="AG208" s="249"/>
      <c r="AH208" s="249"/>
      <c r="AI208" s="250"/>
      <c r="AJ208" s="250"/>
      <c r="AK208" s="250"/>
      <c r="AL208" s="250"/>
      <c r="AM208" s="154"/>
      <c r="AN208" s="154"/>
      <c r="AO208" s="154"/>
      <c r="AP208" s="154"/>
      <c r="AQ208" s="154"/>
      <c r="AR208" s="155"/>
      <c r="BG208" s="3"/>
      <c r="BH208" s="3"/>
      <c r="BI208" s="89"/>
      <c r="BJ208" s="89"/>
      <c r="BK208" s="4"/>
      <c r="BL208" s="4"/>
      <c r="BM208" s="90"/>
      <c r="BN208" s="90"/>
      <c r="BO208" s="4"/>
      <c r="BP208" s="4"/>
      <c r="BQ208" s="90"/>
      <c r="BR208" s="90"/>
      <c r="BT208" s="3"/>
      <c r="BU208" s="3"/>
      <c r="BV208" s="3"/>
    </row>
    <row r="209" spans="2:74" ht="10.5" customHeight="1" x14ac:dyDescent="0.15">
      <c r="C209" s="241"/>
      <c r="D209" s="242"/>
      <c r="E209" s="249"/>
      <c r="F209" s="249"/>
      <c r="G209" s="250"/>
      <c r="H209" s="250"/>
      <c r="I209" s="250"/>
      <c r="J209" s="250"/>
      <c r="K209" s="154">
        <v>0</v>
      </c>
      <c r="L209" s="154"/>
      <c r="M209" s="154"/>
      <c r="N209" s="154"/>
      <c r="O209" s="154"/>
      <c r="P209" s="155"/>
      <c r="Q209" s="241"/>
      <c r="R209" s="242"/>
      <c r="S209" s="249"/>
      <c r="T209" s="249"/>
      <c r="U209" s="250"/>
      <c r="V209" s="250"/>
      <c r="W209" s="250"/>
      <c r="X209" s="250"/>
      <c r="Y209" s="154">
        <v>0</v>
      </c>
      <c r="Z209" s="154"/>
      <c r="AA209" s="154"/>
      <c r="AB209" s="154"/>
      <c r="AC209" s="154"/>
      <c r="AD209" s="155"/>
      <c r="AE209" s="241"/>
      <c r="AF209" s="242"/>
      <c r="AG209" s="249"/>
      <c r="AH209" s="249"/>
      <c r="AI209" s="250"/>
      <c r="AJ209" s="250"/>
      <c r="AK209" s="250"/>
      <c r="AL209" s="250"/>
      <c r="AM209" s="154">
        <v>0</v>
      </c>
      <c r="AN209" s="154"/>
      <c r="AO209" s="154"/>
      <c r="AP209" s="154"/>
      <c r="AQ209" s="154"/>
      <c r="AR209" s="155"/>
      <c r="AW209" t="b">
        <f>ISBLANK(C209)</f>
        <v>1</v>
      </c>
      <c r="AX209" t="b">
        <f>ISBLANK(Q209)</f>
        <v>1</v>
      </c>
      <c r="AY209" t="b">
        <f>ISBLANK(AE209)</f>
        <v>1</v>
      </c>
      <c r="AZ209" t="b">
        <f>AND(AW209=FALSE,OR(ISBLANK(E209),ISBLANK(G209),ISBLANK(I209),ISBLANK(K209)))</f>
        <v>0</v>
      </c>
      <c r="BA209" t="b">
        <f>AND(AX209=FALSE,OR(ISBLANK(S209),ISBLANK(U209),ISBLANK(W209),ISBLANK(Y209)))</f>
        <v>0</v>
      </c>
      <c r="BB209" t="b">
        <f>AND(AY209=FALSE,OR(ISBLANK(AG209),ISBLANK(AI209),ISBLANK(AK209),ISBLANK(AM209)))</f>
        <v>0</v>
      </c>
      <c r="BG209" s="3" t="str">
        <f>IF(C209&lt;&gt;"",IF(COUNTIF(C209,"*店舗*"),"非住宅",IF(COUNTIF(C209,"*事務*"),"非住宅","住宅")),"未")</f>
        <v>未</v>
      </c>
      <c r="BH209" s="3">
        <f>E209</f>
        <v>0</v>
      </c>
      <c r="BI209" s="89">
        <f>BH209*G209</f>
        <v>0</v>
      </c>
      <c r="BJ209" s="89">
        <f>BH209*I209</f>
        <v>0</v>
      </c>
      <c r="BK209" s="4" t="str">
        <f>IF(Q209&lt;&gt;"",IF(COUNTIF(Q209,"*店舗*"),"非住宅",IF(COUNTIF(Q209,"*事務*"),"非住宅","住宅")),"未")</f>
        <v>未</v>
      </c>
      <c r="BL209" s="4">
        <f>S209</f>
        <v>0</v>
      </c>
      <c r="BM209" s="90">
        <f>BL209*U209</f>
        <v>0</v>
      </c>
      <c r="BN209" s="90">
        <f>BL209*W209</f>
        <v>0</v>
      </c>
      <c r="BO209" s="4" t="str">
        <f t="shared" si="0"/>
        <v>未</v>
      </c>
      <c r="BP209" s="4">
        <f t="shared" si="1"/>
        <v>0</v>
      </c>
      <c r="BQ209" s="90">
        <f>BP209*AI209</f>
        <v>0</v>
      </c>
      <c r="BR209" s="90">
        <f>BP209*AK209</f>
        <v>0</v>
      </c>
      <c r="BT209" s="3" t="str">
        <f>IF(BG209&lt;&gt;"未",BH209*K209,"")</f>
        <v/>
      </c>
      <c r="BU209" s="3" t="str">
        <f t="shared" si="2"/>
        <v/>
      </c>
      <c r="BV209" s="3" t="str">
        <f t="shared" si="3"/>
        <v/>
      </c>
    </row>
    <row r="210" spans="2:74" ht="10.5" customHeight="1" x14ac:dyDescent="0.15">
      <c r="C210" s="241"/>
      <c r="D210" s="242"/>
      <c r="E210" s="249"/>
      <c r="F210" s="249"/>
      <c r="G210" s="250"/>
      <c r="H210" s="250"/>
      <c r="I210" s="250"/>
      <c r="J210" s="250"/>
      <c r="K210" s="154"/>
      <c r="L210" s="154"/>
      <c r="M210" s="154"/>
      <c r="N210" s="154"/>
      <c r="O210" s="154"/>
      <c r="P210" s="155"/>
      <c r="Q210" s="241"/>
      <c r="R210" s="242"/>
      <c r="S210" s="249"/>
      <c r="T210" s="249"/>
      <c r="U210" s="250"/>
      <c r="V210" s="250"/>
      <c r="W210" s="250"/>
      <c r="X210" s="250"/>
      <c r="Y210" s="154"/>
      <c r="Z210" s="154"/>
      <c r="AA210" s="154"/>
      <c r="AB210" s="154"/>
      <c r="AC210" s="154"/>
      <c r="AD210" s="155"/>
      <c r="AE210" s="241"/>
      <c r="AF210" s="242"/>
      <c r="AG210" s="249"/>
      <c r="AH210" s="249"/>
      <c r="AI210" s="250"/>
      <c r="AJ210" s="250"/>
      <c r="AK210" s="250"/>
      <c r="AL210" s="250"/>
      <c r="AM210" s="154"/>
      <c r="AN210" s="154"/>
      <c r="AO210" s="154"/>
      <c r="AP210" s="154"/>
      <c r="AQ210" s="154"/>
      <c r="AR210" s="155"/>
      <c r="BG210" s="3"/>
      <c r="BH210" s="3"/>
      <c r="BI210" s="89"/>
      <c r="BJ210" s="89"/>
      <c r="BK210" s="4"/>
      <c r="BL210" s="4"/>
      <c r="BM210" s="90"/>
      <c r="BN210" s="90"/>
      <c r="BO210" s="4"/>
      <c r="BP210" s="4"/>
      <c r="BQ210" s="90"/>
      <c r="BR210" s="90"/>
      <c r="BT210" s="3"/>
      <c r="BU210" s="3"/>
      <c r="BV210" s="3"/>
    </row>
    <row r="211" spans="2:74" ht="10.5" customHeight="1" x14ac:dyDescent="0.15">
      <c r="C211" s="241"/>
      <c r="D211" s="242"/>
      <c r="E211" s="249"/>
      <c r="F211" s="249"/>
      <c r="G211" s="250"/>
      <c r="H211" s="250"/>
      <c r="I211" s="250"/>
      <c r="J211" s="250"/>
      <c r="K211" s="154">
        <v>0</v>
      </c>
      <c r="L211" s="154"/>
      <c r="M211" s="154"/>
      <c r="N211" s="154"/>
      <c r="O211" s="154"/>
      <c r="P211" s="155"/>
      <c r="Q211" s="241"/>
      <c r="R211" s="242"/>
      <c r="S211" s="249"/>
      <c r="T211" s="249"/>
      <c r="U211" s="250"/>
      <c r="V211" s="250"/>
      <c r="W211" s="250"/>
      <c r="X211" s="250"/>
      <c r="Y211" s="154">
        <v>0</v>
      </c>
      <c r="Z211" s="154"/>
      <c r="AA211" s="154"/>
      <c r="AB211" s="154"/>
      <c r="AC211" s="154"/>
      <c r="AD211" s="155"/>
      <c r="AE211" s="241"/>
      <c r="AF211" s="242"/>
      <c r="AG211" s="249"/>
      <c r="AH211" s="249"/>
      <c r="AI211" s="250"/>
      <c r="AJ211" s="250"/>
      <c r="AK211" s="250"/>
      <c r="AL211" s="250"/>
      <c r="AM211" s="154">
        <v>0</v>
      </c>
      <c r="AN211" s="154"/>
      <c r="AO211" s="154"/>
      <c r="AP211" s="154"/>
      <c r="AQ211" s="154"/>
      <c r="AR211" s="155"/>
      <c r="AW211" t="b">
        <f>ISBLANK(C211)</f>
        <v>1</v>
      </c>
      <c r="AX211" t="b">
        <f>ISBLANK(Q211)</f>
        <v>1</v>
      </c>
      <c r="AY211" t="b">
        <f>ISBLANK(AE211)</f>
        <v>1</v>
      </c>
      <c r="AZ211" t="b">
        <f>AND(AW211=FALSE,OR(ISBLANK(E211),ISBLANK(G211),ISBLANK(I211),ISBLANK(K211)))</f>
        <v>0</v>
      </c>
      <c r="BA211" t="b">
        <f>AND(AX211=FALSE,OR(ISBLANK(S211),ISBLANK(U211),ISBLANK(W211),ISBLANK(Y211)))</f>
        <v>0</v>
      </c>
      <c r="BB211" t="b">
        <f>AND(AY211=FALSE,OR(ISBLANK(AG211),ISBLANK(AI211),ISBLANK(AK211),ISBLANK(AM211)))</f>
        <v>0</v>
      </c>
      <c r="BG211" s="3" t="str">
        <f>IF(C211&lt;&gt;"",IF(COUNTIF(C211,"*店舗*"),"非住宅",IF(COUNTIF(C211,"*事務*"),"非住宅","住宅")),"未")</f>
        <v>未</v>
      </c>
      <c r="BH211" s="3">
        <f>E211</f>
        <v>0</v>
      </c>
      <c r="BI211" s="89">
        <f>BH211*G211</f>
        <v>0</v>
      </c>
      <c r="BJ211" s="89">
        <f>BH211*I211</f>
        <v>0</v>
      </c>
      <c r="BK211" s="4" t="str">
        <f>IF(Q211&lt;&gt;"",IF(COUNTIF(Q211,"*店舗*"),"非住宅",IF(COUNTIF(Q211,"*事務*"),"非住宅","住宅")),"未")</f>
        <v>未</v>
      </c>
      <c r="BL211" s="4">
        <f>S211</f>
        <v>0</v>
      </c>
      <c r="BM211" s="90">
        <f>BL211*U211</f>
        <v>0</v>
      </c>
      <c r="BN211" s="90">
        <f>BL211*W211</f>
        <v>0</v>
      </c>
      <c r="BO211" s="4" t="str">
        <f t="shared" si="0"/>
        <v>未</v>
      </c>
      <c r="BP211" s="4">
        <f t="shared" si="1"/>
        <v>0</v>
      </c>
      <c r="BQ211" s="90">
        <f>BP211*AI211</f>
        <v>0</v>
      </c>
      <c r="BR211" s="90">
        <f>BP211*AK211</f>
        <v>0</v>
      </c>
      <c r="BT211" s="3" t="str">
        <f>IF(BG211&lt;&gt;"未",BH211*K211,"")</f>
        <v/>
      </c>
      <c r="BU211" s="3" t="str">
        <f t="shared" si="2"/>
        <v/>
      </c>
      <c r="BV211" s="3" t="str">
        <f t="shared" si="3"/>
        <v/>
      </c>
    </row>
    <row r="212" spans="2:74" ht="10.5" customHeight="1" x14ac:dyDescent="0.15">
      <c r="C212" s="241"/>
      <c r="D212" s="242"/>
      <c r="E212" s="249"/>
      <c r="F212" s="249"/>
      <c r="G212" s="250"/>
      <c r="H212" s="250"/>
      <c r="I212" s="250"/>
      <c r="J212" s="250"/>
      <c r="K212" s="154"/>
      <c r="L212" s="154"/>
      <c r="M212" s="154"/>
      <c r="N212" s="154"/>
      <c r="O212" s="154"/>
      <c r="P212" s="155"/>
      <c r="Q212" s="241"/>
      <c r="R212" s="242"/>
      <c r="S212" s="249"/>
      <c r="T212" s="249"/>
      <c r="U212" s="250"/>
      <c r="V212" s="250"/>
      <c r="W212" s="250"/>
      <c r="X212" s="250"/>
      <c r="Y212" s="154"/>
      <c r="Z212" s="154"/>
      <c r="AA212" s="154"/>
      <c r="AB212" s="154"/>
      <c r="AC212" s="154"/>
      <c r="AD212" s="155"/>
      <c r="AE212" s="241"/>
      <c r="AF212" s="242"/>
      <c r="AG212" s="249"/>
      <c r="AH212" s="249"/>
      <c r="AI212" s="250"/>
      <c r="AJ212" s="250"/>
      <c r="AK212" s="250"/>
      <c r="AL212" s="250"/>
      <c r="AM212" s="154"/>
      <c r="AN212" s="154"/>
      <c r="AO212" s="154"/>
      <c r="AP212" s="154"/>
      <c r="AQ212" s="154"/>
      <c r="AR212" s="155"/>
      <c r="BG212" s="3"/>
      <c r="BH212" s="3"/>
      <c r="BI212" s="89"/>
      <c r="BJ212" s="89"/>
      <c r="BK212" s="4"/>
      <c r="BL212" s="4"/>
      <c r="BM212" s="90"/>
      <c r="BN212" s="90"/>
      <c r="BO212" s="4"/>
      <c r="BP212" s="4"/>
      <c r="BQ212" s="90"/>
      <c r="BR212" s="90"/>
      <c r="BT212" s="3"/>
      <c r="BU212" s="3"/>
      <c r="BV212" s="3"/>
    </row>
    <row r="213" spans="2:74" ht="10.5" customHeight="1" x14ac:dyDescent="0.15">
      <c r="C213" s="241"/>
      <c r="D213" s="242"/>
      <c r="E213" s="249"/>
      <c r="F213" s="249"/>
      <c r="G213" s="250"/>
      <c r="H213" s="250"/>
      <c r="I213" s="250"/>
      <c r="J213" s="250"/>
      <c r="K213" s="154">
        <v>0</v>
      </c>
      <c r="L213" s="154"/>
      <c r="M213" s="154"/>
      <c r="N213" s="154"/>
      <c r="O213" s="154"/>
      <c r="P213" s="155"/>
      <c r="Q213" s="241"/>
      <c r="R213" s="242"/>
      <c r="S213" s="249"/>
      <c r="T213" s="249"/>
      <c r="U213" s="250"/>
      <c r="V213" s="250"/>
      <c r="W213" s="250"/>
      <c r="X213" s="250"/>
      <c r="Y213" s="154">
        <v>0</v>
      </c>
      <c r="Z213" s="154"/>
      <c r="AA213" s="154"/>
      <c r="AB213" s="154"/>
      <c r="AC213" s="154"/>
      <c r="AD213" s="155"/>
      <c r="AE213" s="241"/>
      <c r="AF213" s="242"/>
      <c r="AG213" s="249"/>
      <c r="AH213" s="249"/>
      <c r="AI213" s="250"/>
      <c r="AJ213" s="250"/>
      <c r="AK213" s="250"/>
      <c r="AL213" s="250"/>
      <c r="AM213" s="154">
        <v>0</v>
      </c>
      <c r="AN213" s="154"/>
      <c r="AO213" s="154"/>
      <c r="AP213" s="154"/>
      <c r="AQ213" s="154"/>
      <c r="AR213" s="155"/>
      <c r="AW213" t="b">
        <f>ISBLANK(C213)</f>
        <v>1</v>
      </c>
      <c r="AX213" t="b">
        <f>ISBLANK(Q213)</f>
        <v>1</v>
      </c>
      <c r="AY213" t="b">
        <f>ISBLANK(AE213)</f>
        <v>1</v>
      </c>
      <c r="AZ213" t="b">
        <f>AND(AW213=FALSE,OR(ISBLANK(E213),ISBLANK(G213),ISBLANK(I213),ISBLANK(K213)))</f>
        <v>0</v>
      </c>
      <c r="BA213" t="b">
        <f>AND(AX213=FALSE,OR(ISBLANK(S213),ISBLANK(U213),ISBLANK(W213),ISBLANK(Y213)))</f>
        <v>0</v>
      </c>
      <c r="BB213" t="b">
        <f>AND(AY213=FALSE,OR(ISBLANK(AG213),ISBLANK(AI213),ISBLANK(AK213),ISBLANK(AM213)))</f>
        <v>0</v>
      </c>
      <c r="BG213" s="3" t="str">
        <f>IF(C213&lt;&gt;"",IF(COUNTIF(C213,"*店舗*"),"非住宅",IF(COUNTIF(C213,"*事務*"),"非住宅","住宅")),"未")</f>
        <v>未</v>
      </c>
      <c r="BH213" s="3">
        <f>E213</f>
        <v>0</v>
      </c>
      <c r="BI213" s="89">
        <f>BH213*G213</f>
        <v>0</v>
      </c>
      <c r="BJ213" s="89">
        <f>BH213*I213</f>
        <v>0</v>
      </c>
      <c r="BK213" s="4" t="str">
        <f>IF(Q213&lt;&gt;"",IF(COUNTIF(Q213,"*店舗*"),"非住宅",IF(COUNTIF(Q213,"*事務*"),"非住宅","住宅")),"未")</f>
        <v>未</v>
      </c>
      <c r="BL213" s="4">
        <f>S213</f>
        <v>0</v>
      </c>
      <c r="BM213" s="90">
        <f>BL213*U213</f>
        <v>0</v>
      </c>
      <c r="BN213" s="90">
        <f>BL213*W213</f>
        <v>0</v>
      </c>
      <c r="BO213" s="4" t="str">
        <f t="shared" si="0"/>
        <v>未</v>
      </c>
      <c r="BP213" s="4">
        <f t="shared" si="1"/>
        <v>0</v>
      </c>
      <c r="BQ213" s="90">
        <f>BP213*AI213</f>
        <v>0</v>
      </c>
      <c r="BR213" s="90">
        <f>BP213*AK213</f>
        <v>0</v>
      </c>
      <c r="BT213" s="3" t="str">
        <f>IF(BG213&lt;&gt;"未",BH213*K213,"")</f>
        <v/>
      </c>
      <c r="BU213" s="3" t="str">
        <f t="shared" si="2"/>
        <v/>
      </c>
      <c r="BV213" s="3" t="str">
        <f t="shared" si="3"/>
        <v/>
      </c>
    </row>
    <row r="214" spans="2:74" ht="10.5" customHeight="1" x14ac:dyDescent="0.15">
      <c r="C214" s="241"/>
      <c r="D214" s="242"/>
      <c r="E214" s="249"/>
      <c r="F214" s="249"/>
      <c r="G214" s="250"/>
      <c r="H214" s="250"/>
      <c r="I214" s="250"/>
      <c r="J214" s="250"/>
      <c r="K214" s="154"/>
      <c r="L214" s="154"/>
      <c r="M214" s="154"/>
      <c r="N214" s="154"/>
      <c r="O214" s="154"/>
      <c r="P214" s="155"/>
      <c r="Q214" s="241"/>
      <c r="R214" s="242"/>
      <c r="S214" s="249"/>
      <c r="T214" s="249"/>
      <c r="U214" s="250"/>
      <c r="V214" s="250"/>
      <c r="W214" s="250"/>
      <c r="X214" s="250"/>
      <c r="Y214" s="154"/>
      <c r="Z214" s="154"/>
      <c r="AA214" s="154"/>
      <c r="AB214" s="154"/>
      <c r="AC214" s="154"/>
      <c r="AD214" s="155"/>
      <c r="AE214" s="241"/>
      <c r="AF214" s="242"/>
      <c r="AG214" s="249"/>
      <c r="AH214" s="249"/>
      <c r="AI214" s="250"/>
      <c r="AJ214" s="250"/>
      <c r="AK214" s="250"/>
      <c r="AL214" s="250"/>
      <c r="AM214" s="154"/>
      <c r="AN214" s="154"/>
      <c r="AO214" s="154"/>
      <c r="AP214" s="154"/>
      <c r="AQ214" s="154"/>
      <c r="AR214" s="155"/>
      <c r="BG214" s="3"/>
      <c r="BH214" s="3"/>
      <c r="BI214" s="89"/>
      <c r="BJ214" s="89"/>
      <c r="BK214" s="4"/>
      <c r="BL214" s="4"/>
      <c r="BM214" s="90"/>
      <c r="BN214" s="90"/>
      <c r="BO214" s="4"/>
      <c r="BP214" s="4"/>
      <c r="BQ214" s="90"/>
      <c r="BR214" s="90"/>
      <c r="BT214" s="3"/>
      <c r="BU214" s="3"/>
      <c r="BV214" s="3"/>
    </row>
    <row r="215" spans="2:74" ht="10.5" customHeight="1" x14ac:dyDescent="0.15">
      <c r="C215" s="243"/>
      <c r="D215" s="244"/>
      <c r="E215" s="247"/>
      <c r="F215" s="247"/>
      <c r="G215" s="251"/>
      <c r="H215" s="251"/>
      <c r="I215" s="251"/>
      <c r="J215" s="251"/>
      <c r="K215" s="253">
        <v>0</v>
      </c>
      <c r="L215" s="253"/>
      <c r="M215" s="253"/>
      <c r="N215" s="253"/>
      <c r="O215" s="253"/>
      <c r="P215" s="254"/>
      <c r="Q215" s="243"/>
      <c r="R215" s="244"/>
      <c r="S215" s="247"/>
      <c r="T215" s="247"/>
      <c r="U215" s="251"/>
      <c r="V215" s="251"/>
      <c r="W215" s="251"/>
      <c r="X215" s="251"/>
      <c r="Y215" s="253">
        <v>0</v>
      </c>
      <c r="Z215" s="253"/>
      <c r="AA215" s="253"/>
      <c r="AB215" s="253"/>
      <c r="AC215" s="253"/>
      <c r="AD215" s="254"/>
      <c r="AE215" s="243"/>
      <c r="AF215" s="244"/>
      <c r="AG215" s="247"/>
      <c r="AH215" s="247"/>
      <c r="AI215" s="251"/>
      <c r="AJ215" s="251"/>
      <c r="AK215" s="251"/>
      <c r="AL215" s="251"/>
      <c r="AM215" s="253">
        <v>0</v>
      </c>
      <c r="AN215" s="253"/>
      <c r="AO215" s="253"/>
      <c r="AP215" s="253"/>
      <c r="AQ215" s="253"/>
      <c r="AR215" s="254"/>
      <c r="AW215" t="b">
        <f>ISBLANK(C215)</f>
        <v>1</v>
      </c>
      <c r="AX215" t="b">
        <f>ISBLANK(Q215)</f>
        <v>1</v>
      </c>
      <c r="AY215" t="b">
        <f>ISBLANK(AE215)</f>
        <v>1</v>
      </c>
      <c r="AZ215" t="b">
        <f>AND(AW215=FALSE,OR(ISBLANK(E215),ISBLANK(G215),ISBLANK(I215),ISBLANK(K215)))</f>
        <v>0</v>
      </c>
      <c r="BA215" t="b">
        <f>AND(AX215=FALSE,OR(ISBLANK(S215),ISBLANK(U215),ISBLANK(W215),ISBLANK(Y215)))</f>
        <v>0</v>
      </c>
      <c r="BB215" t="b">
        <f>AND(AY215=FALSE,OR(ISBLANK(AG215),ISBLANK(AI215),ISBLANK(AK215),ISBLANK(AM215)))</f>
        <v>0</v>
      </c>
      <c r="BG215" s="3" t="str">
        <f>IF(C215&lt;&gt;"",IF(COUNTIF(C215,"*店舗*"),"非住宅",IF(COUNTIF(C215,"*事務*"),"非住宅","住宅")),"未")</f>
        <v>未</v>
      </c>
      <c r="BH215" s="3">
        <f>E215</f>
        <v>0</v>
      </c>
      <c r="BI215" s="89">
        <f>BH215*G215</f>
        <v>0</v>
      </c>
      <c r="BJ215" s="89">
        <f>BH215*I215</f>
        <v>0</v>
      </c>
      <c r="BK215" s="4" t="str">
        <f>IF(Q215&lt;&gt;"",IF(COUNTIF(Q215,"*店舗*"),"非住宅",IF(COUNTIF(Q215,"*事務*"),"非住宅","住宅")),"未")</f>
        <v>未</v>
      </c>
      <c r="BL215" s="4">
        <f>S215</f>
        <v>0</v>
      </c>
      <c r="BM215" s="90">
        <f>BL215*U215</f>
        <v>0</v>
      </c>
      <c r="BN215" s="90">
        <f>BL215*W215</f>
        <v>0</v>
      </c>
      <c r="BO215" s="4" t="str">
        <f t="shared" si="0"/>
        <v>未</v>
      </c>
      <c r="BP215" s="4">
        <f t="shared" si="1"/>
        <v>0</v>
      </c>
      <c r="BQ215" s="90">
        <f>BP215*AI215</f>
        <v>0</v>
      </c>
      <c r="BR215" s="90">
        <f>BP215*AK215</f>
        <v>0</v>
      </c>
      <c r="BT215" s="3" t="str">
        <f>IF(BG215&lt;&gt;"未",BH215*K215,"")</f>
        <v/>
      </c>
      <c r="BU215" s="3" t="str">
        <f t="shared" si="2"/>
        <v/>
      </c>
      <c r="BV215" s="3" t="str">
        <f t="shared" si="3"/>
        <v/>
      </c>
    </row>
    <row r="216" spans="2:74" ht="10.5" customHeight="1" thickBot="1" x14ac:dyDescent="0.2">
      <c r="C216" s="245"/>
      <c r="D216" s="246"/>
      <c r="E216" s="248"/>
      <c r="F216" s="248"/>
      <c r="G216" s="252"/>
      <c r="H216" s="252"/>
      <c r="I216" s="252"/>
      <c r="J216" s="252"/>
      <c r="K216" s="255"/>
      <c r="L216" s="255"/>
      <c r="M216" s="255"/>
      <c r="N216" s="255"/>
      <c r="O216" s="255"/>
      <c r="P216" s="256"/>
      <c r="Q216" s="245"/>
      <c r="R216" s="246"/>
      <c r="S216" s="248"/>
      <c r="T216" s="248"/>
      <c r="U216" s="252"/>
      <c r="V216" s="252"/>
      <c r="W216" s="252"/>
      <c r="X216" s="252"/>
      <c r="Y216" s="255"/>
      <c r="Z216" s="255"/>
      <c r="AA216" s="255"/>
      <c r="AB216" s="255"/>
      <c r="AC216" s="255"/>
      <c r="AD216" s="256"/>
      <c r="AE216" s="245"/>
      <c r="AF216" s="246"/>
      <c r="AG216" s="248"/>
      <c r="AH216" s="248"/>
      <c r="AI216" s="252"/>
      <c r="AJ216" s="252"/>
      <c r="AK216" s="252"/>
      <c r="AL216" s="252"/>
      <c r="AM216" s="255"/>
      <c r="AN216" s="255"/>
      <c r="AO216" s="255"/>
      <c r="AP216" s="255"/>
      <c r="AQ216" s="255"/>
      <c r="AR216" s="256"/>
      <c r="BK216" s="4"/>
      <c r="BL216" s="4"/>
      <c r="BM216" s="4"/>
      <c r="BN216" s="4"/>
      <c r="BO216" s="4"/>
      <c r="BP216" s="4"/>
      <c r="BQ216" s="4"/>
      <c r="BR216" s="4"/>
    </row>
    <row r="217" spans="2:74" ht="14.25" thickTop="1" x14ac:dyDescent="0.15">
      <c r="C217" s="3" t="s">
        <v>78</v>
      </c>
      <c r="AB217" s="69" t="s">
        <v>407</v>
      </c>
      <c r="AW217" t="s">
        <v>405</v>
      </c>
      <c r="AX217" t="s">
        <v>405</v>
      </c>
      <c r="AY217" t="s">
        <v>406</v>
      </c>
    </row>
    <row r="218" spans="2:74" x14ac:dyDescent="0.15">
      <c r="Z218" s="10"/>
      <c r="AY218" t="b">
        <f>NOT(COUNTIF(AZ197:BB215,TRUE)=0)</f>
        <v>0</v>
      </c>
    </row>
    <row r="219" spans="2:74" ht="13.5" customHeight="1" x14ac:dyDescent="0.15">
      <c r="G219" s="69" t="s">
        <v>516</v>
      </c>
      <c r="Z219" s="10"/>
      <c r="AA219" s="290" t="s">
        <v>529</v>
      </c>
      <c r="AB219" s="290"/>
      <c r="AC219" s="290"/>
      <c r="AD219" s="290"/>
      <c r="AE219" s="290"/>
      <c r="AF219" s="290"/>
      <c r="AG219" s="290"/>
      <c r="AH219" s="290"/>
      <c r="AI219" s="290"/>
      <c r="AJ219" s="290"/>
      <c r="AK219" s="290"/>
      <c r="AL219" s="290"/>
      <c r="AM219" s="290"/>
      <c r="AN219" s="290"/>
      <c r="AO219" s="290"/>
      <c r="AP219" s="290"/>
      <c r="AQ219" s="290"/>
      <c r="AR219" s="290"/>
      <c r="AS219" s="290"/>
      <c r="AT219" s="290"/>
      <c r="AU219" s="290"/>
      <c r="AV219" s="290"/>
      <c r="AZ219" t="b">
        <f>NOT(S221=Q126)</f>
        <v>0</v>
      </c>
    </row>
    <row r="220" spans="2:74" ht="20.25" customHeight="1" x14ac:dyDescent="0.15">
      <c r="B220" s="263"/>
      <c r="C220" s="264"/>
      <c r="D220" s="264"/>
      <c r="E220" s="264"/>
      <c r="F220" s="264"/>
      <c r="G220" s="282"/>
      <c r="H220" s="283"/>
      <c r="I220" s="275" t="s">
        <v>94</v>
      </c>
      <c r="J220" s="276"/>
      <c r="K220" s="276"/>
      <c r="L220" s="276"/>
      <c r="M220" s="277"/>
      <c r="N220" s="324" t="s">
        <v>92</v>
      </c>
      <c r="O220" s="276"/>
      <c r="P220" s="276"/>
      <c r="Q220" s="276"/>
      <c r="R220" s="277"/>
      <c r="S220" s="276" t="s">
        <v>93</v>
      </c>
      <c r="T220" s="276"/>
      <c r="U220" s="276"/>
      <c r="V220" s="276"/>
      <c r="W220" s="276"/>
      <c r="X220" s="277"/>
      <c r="Z220" s="10"/>
      <c r="AA220" s="290"/>
      <c r="AB220" s="290"/>
      <c r="AC220" s="290"/>
      <c r="AD220" s="290"/>
      <c r="AE220" s="290"/>
      <c r="AF220" s="290"/>
      <c r="AG220" s="290"/>
      <c r="AH220" s="290"/>
      <c r="AI220" s="290"/>
      <c r="AJ220" s="290"/>
      <c r="AK220" s="290"/>
      <c r="AL220" s="290"/>
      <c r="AM220" s="290"/>
      <c r="AN220" s="290"/>
      <c r="AO220" s="290"/>
      <c r="AP220" s="290"/>
      <c r="AQ220" s="290"/>
      <c r="AR220" s="290"/>
      <c r="AS220" s="290"/>
      <c r="AT220" s="290"/>
      <c r="AU220" s="290"/>
      <c r="AV220" s="290"/>
    </row>
    <row r="221" spans="2:74" ht="20.25" customHeight="1" x14ac:dyDescent="0.15">
      <c r="B221" s="265" t="s">
        <v>85</v>
      </c>
      <c r="C221" s="266"/>
      <c r="D221" s="266"/>
      <c r="E221" s="266"/>
      <c r="F221" s="266"/>
      <c r="G221" s="284" t="s">
        <v>89</v>
      </c>
      <c r="H221" s="285"/>
      <c r="I221" s="271">
        <f>SUM(SUMIF($BG$197:$BG$216,"住宅",BH$197:BH$216),SUMIF($BK$197:$BK$216,"住宅",BL$197:BL$216),SUMIF($BO$197:$BO$216,"住宅",BP$197:BP$216))</f>
        <v>0</v>
      </c>
      <c r="J221" s="272"/>
      <c r="K221" s="272"/>
      <c r="L221" s="272"/>
      <c r="M221" s="30" t="s">
        <v>95</v>
      </c>
      <c r="N221" s="271">
        <f>SUM(SUMIF($BG$197:$BG$216,"非住宅",BH$197:BH$216),SUMIF($BK$197:$BK$216,"非住宅",BL$197:BL$216),SUMIF($BO$197:$BO$216,"非住宅",BP$197:BP$216))</f>
        <v>0</v>
      </c>
      <c r="O221" s="272"/>
      <c r="P221" s="272"/>
      <c r="Q221" s="284" t="s">
        <v>98</v>
      </c>
      <c r="R221" s="279"/>
      <c r="S221" s="272">
        <f>I221+N221</f>
        <v>0</v>
      </c>
      <c r="T221" s="272"/>
      <c r="U221" s="272"/>
      <c r="V221" s="325" t="s">
        <v>97</v>
      </c>
      <c r="W221" s="325"/>
      <c r="X221" s="326"/>
      <c r="Z221" s="10"/>
      <c r="AA221" s="290"/>
      <c r="AB221" s="290"/>
      <c r="AC221" s="290"/>
      <c r="AD221" s="290"/>
      <c r="AE221" s="290"/>
      <c r="AF221" s="290"/>
      <c r="AG221" s="290"/>
      <c r="AH221" s="290"/>
      <c r="AI221" s="290"/>
      <c r="AJ221" s="290"/>
      <c r="AK221" s="290"/>
      <c r="AL221" s="290"/>
      <c r="AM221" s="290"/>
      <c r="AN221" s="290"/>
      <c r="AO221" s="290"/>
      <c r="AP221" s="290"/>
      <c r="AQ221" s="290"/>
      <c r="AR221" s="290"/>
      <c r="AS221" s="290"/>
      <c r="AT221" s="290"/>
      <c r="AU221" s="290"/>
      <c r="AV221" s="290"/>
    </row>
    <row r="222" spans="2:74" ht="20.25" customHeight="1" x14ac:dyDescent="0.15">
      <c r="B222" s="267" t="s">
        <v>86</v>
      </c>
      <c r="C222" s="268"/>
      <c r="D222" s="268"/>
      <c r="E222" s="268"/>
      <c r="F222" s="268"/>
      <c r="G222" s="278" t="s">
        <v>90</v>
      </c>
      <c r="H222" s="279"/>
      <c r="I222" s="271">
        <f>SUM(SUMIF($BG$197:$BG$216,"住宅",BI$197:BI$216),SUMIF($BK$197:$BK$216,"住宅",BM$197:BM$216),SUMIF($BO$197:$BO$216,"住宅",BQ$197:BQ$216))</f>
        <v>0</v>
      </c>
      <c r="J222" s="272"/>
      <c r="K222" s="272"/>
      <c r="L222" s="272"/>
      <c r="M222" s="29" t="s">
        <v>96</v>
      </c>
      <c r="N222" s="321">
        <f>SUM(SUMIF($BG$197:$BG$216,"非住宅",BI$197:BI$216),SUMIF($BK$197:$BK$216,"非住宅",BM$197:BM$216),SUMIF($BO$197:$BO$216,"非住宅",BQ$197:BQ$216))</f>
        <v>0</v>
      </c>
      <c r="O222" s="322"/>
      <c r="P222" s="322"/>
      <c r="Q222" s="322"/>
      <c r="R222" s="29" t="s">
        <v>96</v>
      </c>
      <c r="S222" s="291">
        <f>I222+N222</f>
        <v>0</v>
      </c>
      <c r="T222" s="291"/>
      <c r="U222" s="291"/>
      <c r="V222" s="291"/>
      <c r="W222" s="291"/>
      <c r="X222" s="28" t="s">
        <v>96</v>
      </c>
      <c r="Z222" s="10"/>
      <c r="AA222" s="290"/>
      <c r="AB222" s="290"/>
      <c r="AC222" s="290"/>
      <c r="AD222" s="290"/>
      <c r="AE222" s="290"/>
      <c r="AF222" s="290"/>
      <c r="AG222" s="290"/>
      <c r="AH222" s="290"/>
      <c r="AI222" s="290"/>
      <c r="AJ222" s="290"/>
      <c r="AK222" s="290"/>
      <c r="AL222" s="290"/>
      <c r="AM222" s="290"/>
      <c r="AN222" s="290"/>
      <c r="AO222" s="290"/>
      <c r="AP222" s="290"/>
      <c r="AQ222" s="290"/>
      <c r="AR222" s="290"/>
      <c r="AS222" s="290"/>
      <c r="AT222" s="290"/>
      <c r="AU222" s="290"/>
      <c r="AV222" s="290"/>
    </row>
    <row r="223" spans="2:74" ht="20.25" customHeight="1" x14ac:dyDescent="0.15">
      <c r="B223" s="265" t="s">
        <v>87</v>
      </c>
      <c r="C223" s="266"/>
      <c r="D223" s="266"/>
      <c r="E223" s="266"/>
      <c r="F223" s="266"/>
      <c r="G223" s="278" t="s">
        <v>91</v>
      </c>
      <c r="H223" s="279"/>
      <c r="I223" s="271">
        <f>SUM(SUMIF($BG$197:$BG$216,"住宅",BJ$197:BJ$216),SUMIF($BK$197:$BK$216,"住宅",BN$197:BN$216),SUMIF($BO$197:$BO$216,"住宅",BR$197:BR$216))</f>
        <v>0</v>
      </c>
      <c r="J223" s="272"/>
      <c r="K223" s="272"/>
      <c r="L223" s="272"/>
      <c r="M223" s="30" t="s">
        <v>96</v>
      </c>
      <c r="N223" s="271">
        <f>SUM(SUMIF($BG$197:$BG$216,"非住宅",BJ$197:BJ$216),SUMIF($BK$197:$BK$216,"非住宅",BN$197:BN$216),SUMIF($BO$197:$BO$216,"非住宅",BR$197:BR$216))</f>
        <v>0</v>
      </c>
      <c r="O223" s="272"/>
      <c r="P223" s="272"/>
      <c r="Q223" s="272"/>
      <c r="R223" s="30" t="s">
        <v>96</v>
      </c>
      <c r="S223" s="291">
        <f>I223+N223</f>
        <v>0</v>
      </c>
      <c r="T223" s="291"/>
      <c r="U223" s="291"/>
      <c r="V223" s="291"/>
      <c r="W223" s="291"/>
      <c r="X223" s="30" t="s">
        <v>96</v>
      </c>
      <c r="Z223" s="10"/>
      <c r="AA223" s="290"/>
      <c r="AB223" s="290"/>
      <c r="AC223" s="290"/>
      <c r="AD223" s="290"/>
      <c r="AE223" s="290"/>
      <c r="AF223" s="290"/>
      <c r="AG223" s="290"/>
      <c r="AH223" s="290"/>
      <c r="AI223" s="290"/>
      <c r="AJ223" s="290"/>
      <c r="AK223" s="290"/>
      <c r="AL223" s="290"/>
      <c r="AM223" s="290"/>
      <c r="AN223" s="290"/>
      <c r="AO223" s="290"/>
      <c r="AP223" s="290"/>
      <c r="AQ223" s="290"/>
      <c r="AR223" s="290"/>
      <c r="AS223" s="290"/>
      <c r="AT223" s="290"/>
      <c r="AU223" s="290"/>
      <c r="AV223" s="290"/>
    </row>
    <row r="224" spans="2:74" ht="20.25" customHeight="1" x14ac:dyDescent="0.15">
      <c r="B224" s="269" t="s">
        <v>88</v>
      </c>
      <c r="C224" s="270"/>
      <c r="D224" s="270"/>
      <c r="E224" s="270"/>
      <c r="F224" s="270"/>
      <c r="G224" s="280" t="s">
        <v>107</v>
      </c>
      <c r="H224" s="281"/>
      <c r="I224" s="273">
        <f>IFERROR(SUM(I222:L223)/I221,0)</f>
        <v>0</v>
      </c>
      <c r="J224" s="274"/>
      <c r="K224" s="274"/>
      <c r="L224" s="274"/>
      <c r="M224" s="31" t="s">
        <v>96</v>
      </c>
      <c r="N224" s="323" t="s">
        <v>16</v>
      </c>
      <c r="O224" s="319"/>
      <c r="P224" s="319"/>
      <c r="Q224" s="319"/>
      <c r="R224" s="320"/>
      <c r="S224" s="319" t="s">
        <v>99</v>
      </c>
      <c r="T224" s="319"/>
      <c r="U224" s="319"/>
      <c r="V224" s="319"/>
      <c r="W224" s="319"/>
      <c r="X224" s="320"/>
      <c r="Z224" s="10"/>
      <c r="AA224" s="290"/>
      <c r="AB224" s="290"/>
      <c r="AC224" s="290"/>
      <c r="AD224" s="290"/>
      <c r="AE224" s="290"/>
      <c r="AF224" s="290"/>
      <c r="AG224" s="290"/>
      <c r="AH224" s="290"/>
      <c r="AI224" s="290"/>
      <c r="AJ224" s="290"/>
      <c r="AK224" s="290"/>
      <c r="AL224" s="290"/>
      <c r="AM224" s="290"/>
      <c r="AN224" s="290"/>
      <c r="AO224" s="290"/>
      <c r="AP224" s="290"/>
      <c r="AQ224" s="290"/>
      <c r="AR224" s="290"/>
      <c r="AS224" s="290"/>
      <c r="AT224" s="290"/>
      <c r="AU224" s="290"/>
      <c r="AV224" s="290"/>
    </row>
    <row r="225" spans="1:51" ht="6.75" customHeight="1" x14ac:dyDescent="0.15">
      <c r="B225" s="58"/>
      <c r="C225" s="58"/>
      <c r="D225" s="58"/>
      <c r="E225" s="58"/>
      <c r="F225" s="58"/>
      <c r="G225" s="61"/>
      <c r="H225" s="61"/>
      <c r="I225" s="101"/>
      <c r="J225" s="101"/>
      <c r="K225" s="101"/>
      <c r="L225" s="101"/>
      <c r="M225" s="62"/>
      <c r="N225" s="57"/>
      <c r="O225" s="57"/>
      <c r="P225" s="57"/>
      <c r="Q225" s="57"/>
      <c r="R225" s="57"/>
      <c r="S225" s="57"/>
      <c r="T225" s="57"/>
      <c r="U225" s="57"/>
      <c r="V225" s="57"/>
      <c r="W225" s="57"/>
      <c r="X225" s="57"/>
      <c r="Z225" s="10"/>
      <c r="AA225" s="63"/>
      <c r="AB225" s="63"/>
      <c r="AC225" s="63"/>
      <c r="AD225" s="63"/>
      <c r="AE225" s="63"/>
      <c r="AF225" s="63"/>
      <c r="AG225" s="63"/>
      <c r="AH225" s="63"/>
      <c r="AI225" s="63"/>
      <c r="AJ225" s="63"/>
      <c r="AK225" s="63"/>
      <c r="AL225" s="63"/>
      <c r="AM225" s="63"/>
      <c r="AN225" s="63"/>
      <c r="AO225" s="63"/>
      <c r="AP225" s="63"/>
      <c r="AQ225" s="63"/>
      <c r="AR225" s="63"/>
      <c r="AS225" s="63"/>
      <c r="AT225" s="63"/>
      <c r="AU225" s="63"/>
      <c r="AV225" s="63"/>
    </row>
    <row r="226" spans="1:51" x14ac:dyDescent="0.15">
      <c r="Z226" s="10"/>
      <c r="AA226" s="151" t="s">
        <v>100</v>
      </c>
      <c r="AB226" s="151"/>
      <c r="AC226" s="151"/>
      <c r="AD226" s="151"/>
      <c r="AE226" s="151"/>
      <c r="AF226" s="151"/>
      <c r="AG226" s="151"/>
      <c r="AH226" s="151"/>
      <c r="AI226" s="151"/>
      <c r="AJ226" s="151"/>
      <c r="AK226" s="151"/>
      <c r="AL226" s="151"/>
      <c r="AM226" s="151"/>
      <c r="AN226" s="151"/>
      <c r="AO226" s="151"/>
      <c r="AP226" s="151"/>
      <c r="AQ226" s="151"/>
      <c r="AR226" s="151"/>
      <c r="AS226" s="151"/>
      <c r="AT226" s="151"/>
      <c r="AU226" s="151"/>
      <c r="AV226" s="151"/>
    </row>
    <row r="227" spans="1:51" ht="13.5" customHeight="1" x14ac:dyDescent="0.15">
      <c r="Z227" s="10"/>
      <c r="AA227" s="149" t="s">
        <v>393</v>
      </c>
      <c r="AB227" s="149"/>
      <c r="AC227" s="149"/>
      <c r="AD227" s="149"/>
      <c r="AE227" s="149"/>
      <c r="AF227" s="149"/>
      <c r="AG227" s="149"/>
      <c r="AH227" s="149"/>
      <c r="AI227" s="149"/>
      <c r="AJ227" s="149"/>
      <c r="AK227" s="149"/>
      <c r="AL227" s="149"/>
      <c r="AM227" s="149"/>
      <c r="AN227" s="149"/>
      <c r="AO227" s="149"/>
      <c r="AP227" s="149"/>
      <c r="AQ227" s="149"/>
      <c r="AR227" s="149"/>
      <c r="AS227" s="149"/>
      <c r="AT227" s="149"/>
      <c r="AU227" s="149"/>
      <c r="AV227" s="149"/>
    </row>
    <row r="228" spans="1:51" x14ac:dyDescent="0.15">
      <c r="Z228" s="10"/>
      <c r="AA228" s="149" t="s">
        <v>394</v>
      </c>
      <c r="AB228" s="149"/>
      <c r="AC228" s="149"/>
      <c r="AD228" s="149"/>
      <c r="AE228" s="149"/>
      <c r="AF228" s="149"/>
      <c r="AG228" s="149"/>
      <c r="AH228" s="149"/>
      <c r="AI228" s="149"/>
      <c r="AJ228" s="149"/>
      <c r="AK228" s="149"/>
      <c r="AL228" s="149"/>
      <c r="AM228" s="149"/>
      <c r="AN228" s="149"/>
      <c r="AO228" s="149"/>
      <c r="AP228" s="149"/>
      <c r="AQ228" s="149"/>
      <c r="AR228" s="149"/>
      <c r="AS228" s="149"/>
      <c r="AT228" s="149"/>
      <c r="AU228" s="149"/>
      <c r="AV228" s="149"/>
    </row>
    <row r="229" spans="1:51" x14ac:dyDescent="0.15">
      <c r="A229" t="s">
        <v>101</v>
      </c>
      <c r="Z229" s="10"/>
      <c r="AA229" s="1"/>
      <c r="AB229" s="1"/>
      <c r="AC229" s="1"/>
      <c r="AD229" s="1"/>
      <c r="AE229" s="1"/>
      <c r="AF229" s="1"/>
      <c r="AG229" s="1"/>
      <c r="AH229" s="1"/>
      <c r="AI229" s="1"/>
      <c r="AJ229" s="1"/>
      <c r="AK229" s="1"/>
      <c r="AL229" s="1"/>
      <c r="AM229" s="1"/>
      <c r="AN229" s="1"/>
      <c r="AO229" s="1"/>
      <c r="AP229" s="1"/>
      <c r="AQ229" s="1"/>
      <c r="AR229" s="1"/>
      <c r="AS229" s="1"/>
      <c r="AT229" s="1"/>
      <c r="AU229" s="1"/>
      <c r="AV229" s="1"/>
    </row>
    <row r="230" spans="1:51" ht="6.75" customHeight="1" thickBot="1" x14ac:dyDescent="0.2">
      <c r="Z230" s="10"/>
      <c r="AA230" s="54"/>
      <c r="AB230" s="54"/>
      <c r="AC230" s="54"/>
      <c r="AD230" s="54"/>
      <c r="AE230" s="54"/>
      <c r="AF230" s="54"/>
      <c r="AG230" s="54"/>
      <c r="AH230" s="54"/>
      <c r="AI230" s="54"/>
      <c r="AJ230" s="54"/>
      <c r="AK230" s="54"/>
      <c r="AL230" s="54"/>
      <c r="AM230" s="54"/>
      <c r="AN230" s="54"/>
      <c r="AO230" s="54"/>
      <c r="AP230" s="54"/>
      <c r="AQ230" s="54"/>
      <c r="AR230" s="54"/>
      <c r="AS230" s="54"/>
      <c r="AT230" s="54"/>
      <c r="AU230" s="54"/>
      <c r="AV230" s="54"/>
    </row>
    <row r="231" spans="1:51" ht="14.25" thickBot="1" x14ac:dyDescent="0.2">
      <c r="B231" s="64"/>
      <c r="F231" s="44" t="s">
        <v>413</v>
      </c>
      <c r="M231" s="93"/>
      <c r="N231" s="93"/>
      <c r="O231" s="69" t="s">
        <v>407</v>
      </c>
      <c r="Z231" s="10"/>
      <c r="AA231" s="120" t="s">
        <v>395</v>
      </c>
      <c r="AB231" s="120"/>
      <c r="AC231" s="120"/>
      <c r="AD231" s="120"/>
      <c r="AE231" s="120"/>
      <c r="AF231" s="120"/>
      <c r="AG231" s="120"/>
      <c r="AH231" s="120"/>
      <c r="AI231" s="120"/>
      <c r="AJ231" s="120"/>
      <c r="AK231" s="120"/>
      <c r="AL231" s="120"/>
      <c r="AM231" s="120"/>
      <c r="AN231" s="120"/>
      <c r="AO231" s="120"/>
      <c r="AP231" s="120"/>
      <c r="AQ231" s="120"/>
      <c r="AR231" s="120"/>
      <c r="AS231" s="120"/>
      <c r="AT231" s="120"/>
      <c r="AU231" s="120"/>
      <c r="AV231" s="120"/>
      <c r="AW231" t="b">
        <f>NOT(B231=1)</f>
        <v>1</v>
      </c>
      <c r="AY231" t="b">
        <f>AND(AW231=FALSE,ISBLANK(J235))</f>
        <v>0</v>
      </c>
    </row>
    <row r="232" spans="1:51" ht="6.75" customHeight="1" x14ac:dyDescent="0.15">
      <c r="B232" s="69"/>
      <c r="G232" s="43"/>
      <c r="Z232" s="10"/>
      <c r="AA232" s="54"/>
      <c r="AB232" s="54"/>
      <c r="AC232" s="54"/>
      <c r="AD232" s="54"/>
      <c r="AE232" s="54"/>
      <c r="AF232" s="54"/>
      <c r="AG232" s="54"/>
      <c r="AH232" s="54"/>
      <c r="AI232" s="54"/>
      <c r="AJ232" s="54"/>
      <c r="AK232" s="54"/>
      <c r="AL232" s="54"/>
      <c r="AM232" s="54"/>
      <c r="AN232" s="54"/>
      <c r="AO232" s="54"/>
      <c r="AP232" s="54"/>
      <c r="AQ232" s="54"/>
      <c r="AR232" s="54"/>
      <c r="AS232" s="54"/>
      <c r="AT232" s="54"/>
      <c r="AU232" s="54"/>
      <c r="AV232" s="54"/>
    </row>
    <row r="233" spans="1:51" x14ac:dyDescent="0.15">
      <c r="C233" s="65" t="s">
        <v>499</v>
      </c>
      <c r="G233" s="44"/>
      <c r="Z233" s="10"/>
      <c r="AA233" s="120" t="s">
        <v>396</v>
      </c>
      <c r="AB233" s="120"/>
      <c r="AC233" s="120"/>
      <c r="AD233" s="120"/>
      <c r="AE233" s="120"/>
      <c r="AF233" s="120"/>
      <c r="AG233" s="120"/>
      <c r="AH233" s="120"/>
      <c r="AI233" s="120"/>
      <c r="AJ233" s="120"/>
      <c r="AK233" s="120"/>
      <c r="AL233" s="120"/>
      <c r="AM233" s="120"/>
      <c r="AN233" s="120"/>
      <c r="AO233" s="120"/>
      <c r="AP233" s="120"/>
      <c r="AQ233" s="120"/>
      <c r="AR233" s="120"/>
      <c r="AS233" s="120"/>
      <c r="AT233" s="120"/>
      <c r="AU233" s="120"/>
      <c r="AV233" s="120"/>
      <c r="AY233" t="b">
        <f>ISBLANK(B231)</f>
        <v>1</v>
      </c>
    </row>
    <row r="234" spans="1:51" ht="6.75" customHeight="1" thickBot="1" x14ac:dyDescent="0.2">
      <c r="C234" s="65"/>
      <c r="G234" s="44"/>
      <c r="P234" s="69"/>
      <c r="Z234" s="10"/>
      <c r="AA234" s="74"/>
      <c r="AB234" s="74"/>
      <c r="AC234" s="74"/>
      <c r="AD234" s="74"/>
      <c r="AE234" s="74"/>
      <c r="AF234" s="74"/>
      <c r="AG234" s="74"/>
      <c r="AH234" s="74"/>
      <c r="AI234" s="74"/>
      <c r="AJ234" s="74"/>
      <c r="AK234" s="74"/>
      <c r="AL234" s="74"/>
      <c r="AM234" s="74"/>
      <c r="AN234" s="74"/>
      <c r="AO234" s="74"/>
      <c r="AP234" s="74"/>
      <c r="AQ234" s="74"/>
      <c r="AR234" s="74"/>
      <c r="AS234" s="74"/>
      <c r="AT234" s="74"/>
      <c r="AU234" s="74"/>
      <c r="AV234" s="74"/>
    </row>
    <row r="235" spans="1:51" ht="14.25" thickBot="1" x14ac:dyDescent="0.2">
      <c r="C235" s="44" t="s">
        <v>500</v>
      </c>
      <c r="G235" s="44"/>
      <c r="J235" s="124"/>
      <c r="K235" s="126"/>
      <c r="L235" s="126"/>
      <c r="M235" s="125"/>
      <c r="N235" s="44" t="s">
        <v>102</v>
      </c>
      <c r="P235" s="69"/>
      <c r="Q235" s="69" t="s">
        <v>407</v>
      </c>
      <c r="Z235" s="10"/>
      <c r="AA235" s="74"/>
      <c r="AB235" s="74"/>
      <c r="AC235" s="74"/>
      <c r="AD235" s="74"/>
      <c r="AE235" s="74"/>
      <c r="AF235" s="74"/>
      <c r="AG235" s="74"/>
      <c r="AH235" s="74"/>
      <c r="AI235" s="74"/>
      <c r="AJ235" s="74"/>
      <c r="AK235" s="74"/>
      <c r="AL235" s="74"/>
      <c r="AM235" s="74"/>
      <c r="AN235" s="74"/>
      <c r="AO235" s="74"/>
      <c r="AP235" s="74"/>
      <c r="AQ235" s="74"/>
      <c r="AR235" s="74"/>
      <c r="AS235" s="74"/>
      <c r="AT235" s="74"/>
      <c r="AU235" s="74"/>
      <c r="AV235" s="74"/>
    </row>
    <row r="236" spans="1:51" x14ac:dyDescent="0.15">
      <c r="Z236" s="10"/>
    </row>
    <row r="237" spans="1:51" x14ac:dyDescent="0.15">
      <c r="B237" t="s">
        <v>103</v>
      </c>
      <c r="Z237" s="10"/>
    </row>
    <row r="238" spans="1:51" x14ac:dyDescent="0.15">
      <c r="Z238" s="10"/>
    </row>
    <row r="239" spans="1:51" x14ac:dyDescent="0.15">
      <c r="Z239" s="10"/>
    </row>
    <row r="240" spans="1:51" x14ac:dyDescent="0.15">
      <c r="A240" t="s">
        <v>104</v>
      </c>
      <c r="Z240" s="10"/>
      <c r="AW240" t="s">
        <v>405</v>
      </c>
      <c r="AX240" t="s">
        <v>405</v>
      </c>
      <c r="AY240" t="s">
        <v>406</v>
      </c>
    </row>
    <row r="241" spans="2:51" x14ac:dyDescent="0.15">
      <c r="Z241" s="10"/>
    </row>
    <row r="242" spans="2:51" ht="6.75" customHeight="1" thickBot="1" x14ac:dyDescent="0.2">
      <c r="Z242" s="10"/>
    </row>
    <row r="243" spans="2:51" ht="14.25" thickBot="1" x14ac:dyDescent="0.2">
      <c r="B243" s="2" t="s">
        <v>105</v>
      </c>
      <c r="L243" s="32"/>
      <c r="M243" s="32"/>
      <c r="N243" s="287" t="str">
        <f>IF(F115=1,SUM(BT197:BV215),"0")</f>
        <v>0</v>
      </c>
      <c r="O243" s="288"/>
      <c r="P243" s="288"/>
      <c r="Q243" s="288"/>
      <c r="R243" s="288"/>
      <c r="S243" s="288"/>
      <c r="T243" s="288"/>
      <c r="U243" s="288"/>
      <c r="V243" s="288"/>
      <c r="W243" s="289"/>
      <c r="X243" s="2" t="s">
        <v>2</v>
      </c>
      <c r="Z243" s="10"/>
      <c r="AW243" t="b">
        <f>NOT(F115=1)</f>
        <v>1</v>
      </c>
    </row>
    <row r="244" spans="2:51" ht="14.25" thickBot="1" x14ac:dyDescent="0.2">
      <c r="N244" s="69" t="s">
        <v>407</v>
      </c>
      <c r="Z244" s="10"/>
      <c r="AY244" t="b">
        <f>AND(AW243=FALSE,ISBLANK(N243))</f>
        <v>0</v>
      </c>
    </row>
    <row r="245" spans="2:51" ht="13.5" customHeight="1" thickBot="1" x14ac:dyDescent="0.2">
      <c r="B245" s="1" t="s">
        <v>106</v>
      </c>
      <c r="N245" s="124">
        <v>0</v>
      </c>
      <c r="O245" s="126"/>
      <c r="P245" s="126"/>
      <c r="Q245" s="125"/>
      <c r="R245" s="1" t="s">
        <v>0</v>
      </c>
      <c r="Z245" s="10"/>
      <c r="AA245" s="286" t="s">
        <v>397</v>
      </c>
      <c r="AB245" s="240"/>
      <c r="AC245" s="240"/>
      <c r="AD245" s="240"/>
      <c r="AE245" s="240"/>
      <c r="AF245" s="240"/>
      <c r="AG245" s="240"/>
      <c r="AH245" s="240"/>
      <c r="AI245" s="240"/>
      <c r="AJ245" s="240"/>
      <c r="AK245" s="240"/>
      <c r="AL245" s="240"/>
      <c r="AM245" s="240"/>
      <c r="AN245" s="240"/>
      <c r="AO245" s="240"/>
      <c r="AP245" s="240"/>
      <c r="AQ245" s="240"/>
      <c r="AR245" s="240"/>
      <c r="AS245" s="240"/>
      <c r="AT245" s="240"/>
      <c r="AU245" s="240"/>
      <c r="AV245" s="240"/>
    </row>
    <row r="246" spans="2:51" x14ac:dyDescent="0.15">
      <c r="N246" s="69" t="s">
        <v>407</v>
      </c>
      <c r="Z246" s="10"/>
      <c r="AA246" s="240"/>
      <c r="AB246" s="240"/>
      <c r="AC246" s="240"/>
      <c r="AD246" s="240"/>
      <c r="AE246" s="240"/>
      <c r="AF246" s="240"/>
      <c r="AG246" s="240"/>
      <c r="AH246" s="240"/>
      <c r="AI246" s="240"/>
      <c r="AJ246" s="240"/>
      <c r="AK246" s="240"/>
      <c r="AL246" s="240"/>
      <c r="AM246" s="240"/>
      <c r="AN246" s="240"/>
      <c r="AO246" s="240"/>
      <c r="AP246" s="240"/>
      <c r="AQ246" s="240"/>
      <c r="AR246" s="240"/>
      <c r="AS246" s="240"/>
      <c r="AT246" s="240"/>
      <c r="AU246" s="240"/>
      <c r="AV246" s="240"/>
      <c r="AY246" t="b">
        <f>AND(AW243=FALSE,N243&lt;&gt;"",ISBLANK(N245))</f>
        <v>0</v>
      </c>
    </row>
    <row r="247" spans="2:51" x14ac:dyDescent="0.15">
      <c r="Z247" s="10"/>
      <c r="AA247" s="240"/>
      <c r="AB247" s="240"/>
      <c r="AC247" s="240"/>
      <c r="AD247" s="240"/>
      <c r="AE247" s="240"/>
      <c r="AF247" s="240"/>
      <c r="AG247" s="240"/>
      <c r="AH247" s="240"/>
      <c r="AI247" s="240"/>
      <c r="AJ247" s="240"/>
      <c r="AK247" s="240"/>
      <c r="AL247" s="240"/>
      <c r="AM247" s="240"/>
      <c r="AN247" s="240"/>
      <c r="AO247" s="240"/>
      <c r="AP247" s="240"/>
      <c r="AQ247" s="240"/>
      <c r="AR247" s="240"/>
      <c r="AS247" s="240"/>
      <c r="AT247" s="240"/>
      <c r="AU247" s="240"/>
      <c r="AV247" s="240"/>
    </row>
    <row r="248" spans="2:51" x14ac:dyDescent="0.15">
      <c r="Z248" s="10"/>
      <c r="AA248" s="240"/>
      <c r="AB248" s="240"/>
      <c r="AC248" s="240"/>
      <c r="AD248" s="240"/>
      <c r="AE248" s="240"/>
      <c r="AF248" s="240"/>
      <c r="AG248" s="240"/>
      <c r="AH248" s="240"/>
      <c r="AI248" s="240"/>
      <c r="AJ248" s="240"/>
      <c r="AK248" s="240"/>
      <c r="AL248" s="240"/>
      <c r="AM248" s="240"/>
      <c r="AN248" s="240"/>
      <c r="AO248" s="240"/>
      <c r="AP248" s="240"/>
      <c r="AQ248" s="240"/>
      <c r="AR248" s="240"/>
      <c r="AS248" s="240"/>
      <c r="AT248" s="240"/>
      <c r="AU248" s="240"/>
      <c r="AV248" s="240"/>
    </row>
  </sheetData>
  <sheetProtection sheet="1" selectLockedCells="1"/>
  <mergeCells count="335">
    <mergeCell ref="Q205:R206"/>
    <mergeCell ref="S205:T206"/>
    <mergeCell ref="U205:V206"/>
    <mergeCell ref="W205:X206"/>
    <mergeCell ref="F38:L38"/>
    <mergeCell ref="T45:X45"/>
    <mergeCell ref="F47:M47"/>
    <mergeCell ref="Q47:X47"/>
    <mergeCell ref="J235:M235"/>
    <mergeCell ref="S224:X224"/>
    <mergeCell ref="N223:Q223"/>
    <mergeCell ref="N222:Q222"/>
    <mergeCell ref="N224:R224"/>
    <mergeCell ref="N220:R220"/>
    <mergeCell ref="S220:X220"/>
    <mergeCell ref="V221:X221"/>
    <mergeCell ref="S221:U221"/>
    <mergeCell ref="K56:P57"/>
    <mergeCell ref="H64:W64"/>
    <mergeCell ref="G74:R74"/>
    <mergeCell ref="G82:R82"/>
    <mergeCell ref="G86:R86"/>
    <mergeCell ref="G45:P45"/>
    <mergeCell ref="G78:R78"/>
    <mergeCell ref="AA34:AV34"/>
    <mergeCell ref="AA36:AV36"/>
    <mergeCell ref="AA18:AV18"/>
    <mergeCell ref="AA20:AV20"/>
    <mergeCell ref="H13:R13"/>
    <mergeCell ref="H15:R15"/>
    <mergeCell ref="T15:X15"/>
    <mergeCell ref="AA16:AV16"/>
    <mergeCell ref="AA17:AV17"/>
    <mergeCell ref="A9:L10"/>
    <mergeCell ref="Q10:R10"/>
    <mergeCell ref="T10:U10"/>
    <mergeCell ref="W10:X10"/>
    <mergeCell ref="G22:I22"/>
    <mergeCell ref="K22:N22"/>
    <mergeCell ref="U18:X18"/>
    <mergeCell ref="J33:Y34"/>
    <mergeCell ref="C24:E24"/>
    <mergeCell ref="AA245:AV248"/>
    <mergeCell ref="N243:W243"/>
    <mergeCell ref="N245:Q245"/>
    <mergeCell ref="AA219:AV224"/>
    <mergeCell ref="AA226:AV226"/>
    <mergeCell ref="Q221:R221"/>
    <mergeCell ref="N221:P221"/>
    <mergeCell ref="AE211:AF212"/>
    <mergeCell ref="AG211:AH212"/>
    <mergeCell ref="AI211:AJ212"/>
    <mergeCell ref="AK211:AL212"/>
    <mergeCell ref="AM211:AR212"/>
    <mergeCell ref="AE215:AF216"/>
    <mergeCell ref="AG215:AH216"/>
    <mergeCell ref="AI215:AJ216"/>
    <mergeCell ref="AK215:AL216"/>
    <mergeCell ref="AM215:AR216"/>
    <mergeCell ref="AE213:AF214"/>
    <mergeCell ref="AG213:AH214"/>
    <mergeCell ref="AI213:AJ214"/>
    <mergeCell ref="AK213:AL214"/>
    <mergeCell ref="AM213:AR214"/>
    <mergeCell ref="S222:W222"/>
    <mergeCell ref="S223:W223"/>
    <mergeCell ref="B220:F220"/>
    <mergeCell ref="B221:F221"/>
    <mergeCell ref="B222:F222"/>
    <mergeCell ref="B223:F223"/>
    <mergeCell ref="B224:F224"/>
    <mergeCell ref="I221:L221"/>
    <mergeCell ref="I222:L222"/>
    <mergeCell ref="I223:L223"/>
    <mergeCell ref="I224:L224"/>
    <mergeCell ref="I220:M220"/>
    <mergeCell ref="G223:H223"/>
    <mergeCell ref="G224:H224"/>
    <mergeCell ref="G220:H220"/>
    <mergeCell ref="G221:H221"/>
    <mergeCell ref="G222:H222"/>
    <mergeCell ref="AM207:AR208"/>
    <mergeCell ref="Y209:AD210"/>
    <mergeCell ref="Q207:R208"/>
    <mergeCell ref="S207:T208"/>
    <mergeCell ref="U207:V208"/>
    <mergeCell ref="W207:X208"/>
    <mergeCell ref="Y207:AD208"/>
    <mergeCell ref="AK209:AL210"/>
    <mergeCell ref="AM209:AR210"/>
    <mergeCell ref="AE207:AF208"/>
    <mergeCell ref="AG207:AH208"/>
    <mergeCell ref="AE209:AF210"/>
    <mergeCell ref="AG209:AH210"/>
    <mergeCell ref="AI209:AJ210"/>
    <mergeCell ref="U209:V210"/>
    <mergeCell ref="W209:X210"/>
    <mergeCell ref="AI207:AJ208"/>
    <mergeCell ref="AK207:AL208"/>
    <mergeCell ref="AE201:AF202"/>
    <mergeCell ref="AG201:AH202"/>
    <mergeCell ref="AI201:AJ202"/>
    <mergeCell ref="AK201:AL202"/>
    <mergeCell ref="AM201:AR202"/>
    <mergeCell ref="AE199:AF200"/>
    <mergeCell ref="AG199:AH200"/>
    <mergeCell ref="AI199:AJ200"/>
    <mergeCell ref="AK199:AL200"/>
    <mergeCell ref="AM199:AR200"/>
    <mergeCell ref="AE205:AF206"/>
    <mergeCell ref="AG205:AH206"/>
    <mergeCell ref="AI205:AJ206"/>
    <mergeCell ref="AK205:AL206"/>
    <mergeCell ref="AM205:AR206"/>
    <mergeCell ref="AE203:AF204"/>
    <mergeCell ref="AG203:AH204"/>
    <mergeCell ref="AI203:AJ204"/>
    <mergeCell ref="AK203:AL204"/>
    <mergeCell ref="AM203:AR204"/>
    <mergeCell ref="U197:V198"/>
    <mergeCell ref="W197:X198"/>
    <mergeCell ref="AE197:AF198"/>
    <mergeCell ref="AG197:AH198"/>
    <mergeCell ref="AI197:AJ198"/>
    <mergeCell ref="AK197:AL198"/>
    <mergeCell ref="AM197:AR198"/>
    <mergeCell ref="Q215:R216"/>
    <mergeCell ref="S215:T216"/>
    <mergeCell ref="U215:V216"/>
    <mergeCell ref="W215:X216"/>
    <mergeCell ref="Y215:AD216"/>
    <mergeCell ref="Q213:R214"/>
    <mergeCell ref="S213:T214"/>
    <mergeCell ref="U213:V214"/>
    <mergeCell ref="W213:X214"/>
    <mergeCell ref="Y213:AD214"/>
    <mergeCell ref="Q211:R212"/>
    <mergeCell ref="S211:T212"/>
    <mergeCell ref="U211:V212"/>
    <mergeCell ref="W211:X212"/>
    <mergeCell ref="Y211:AD212"/>
    <mergeCell ref="Q209:R210"/>
    <mergeCell ref="S209:T210"/>
    <mergeCell ref="I197:J198"/>
    <mergeCell ref="G199:H200"/>
    <mergeCell ref="I199:J200"/>
    <mergeCell ref="E201:F202"/>
    <mergeCell ref="E203:F204"/>
    <mergeCell ref="E205:F206"/>
    <mergeCell ref="Y197:AD198"/>
    <mergeCell ref="Q203:R204"/>
    <mergeCell ref="S203:T204"/>
    <mergeCell ref="U203:V204"/>
    <mergeCell ref="W203:X204"/>
    <mergeCell ref="Y203:AD204"/>
    <mergeCell ref="Q201:R202"/>
    <mergeCell ref="S201:T202"/>
    <mergeCell ref="U201:V202"/>
    <mergeCell ref="W201:X202"/>
    <mergeCell ref="Y201:AD202"/>
    <mergeCell ref="Q199:R200"/>
    <mergeCell ref="S199:T200"/>
    <mergeCell ref="U199:V200"/>
    <mergeCell ref="W199:X200"/>
    <mergeCell ref="Y199:AD200"/>
    <mergeCell ref="Q197:R198"/>
    <mergeCell ref="S197:T198"/>
    <mergeCell ref="C207:D208"/>
    <mergeCell ref="E207:F208"/>
    <mergeCell ref="G207:H208"/>
    <mergeCell ref="I207:J208"/>
    <mergeCell ref="K207:P208"/>
    <mergeCell ref="G205:H206"/>
    <mergeCell ref="I205:J206"/>
    <mergeCell ref="C197:D198"/>
    <mergeCell ref="C199:D200"/>
    <mergeCell ref="C201:D202"/>
    <mergeCell ref="C203:D204"/>
    <mergeCell ref="C205:D206"/>
    <mergeCell ref="K201:P202"/>
    <mergeCell ref="K203:P204"/>
    <mergeCell ref="K205:P206"/>
    <mergeCell ref="G201:H202"/>
    <mergeCell ref="G203:H204"/>
    <mergeCell ref="I201:J202"/>
    <mergeCell ref="I203:J204"/>
    <mergeCell ref="E197:F198"/>
    <mergeCell ref="E199:F200"/>
    <mergeCell ref="K197:P198"/>
    <mergeCell ref="K199:P200"/>
    <mergeCell ref="G197:H198"/>
    <mergeCell ref="U192:X193"/>
    <mergeCell ref="Y192:AD196"/>
    <mergeCell ref="U194:V196"/>
    <mergeCell ref="W194:X196"/>
    <mergeCell ref="C213:D214"/>
    <mergeCell ref="C215:D216"/>
    <mergeCell ref="E215:F216"/>
    <mergeCell ref="E213:F214"/>
    <mergeCell ref="G213:H214"/>
    <mergeCell ref="G215:H216"/>
    <mergeCell ref="I213:J214"/>
    <mergeCell ref="I215:J216"/>
    <mergeCell ref="K213:P214"/>
    <mergeCell ref="K215:P216"/>
    <mergeCell ref="E211:F212"/>
    <mergeCell ref="G211:H212"/>
    <mergeCell ref="I211:J212"/>
    <mergeCell ref="K211:P212"/>
    <mergeCell ref="C209:D210"/>
    <mergeCell ref="E209:F210"/>
    <mergeCell ref="G209:H210"/>
    <mergeCell ref="C211:D212"/>
    <mergeCell ref="I209:J210"/>
    <mergeCell ref="K209:P210"/>
    <mergeCell ref="C192:D196"/>
    <mergeCell ref="F29:L29"/>
    <mergeCell ref="AA151:AV151"/>
    <mergeCell ref="AA155:AV155"/>
    <mergeCell ref="AA68:AV68"/>
    <mergeCell ref="AA74:AV74"/>
    <mergeCell ref="AA78:AV78"/>
    <mergeCell ref="AA84:AV84"/>
    <mergeCell ref="G49:H49"/>
    <mergeCell ref="J49:K49"/>
    <mergeCell ref="F31:L31"/>
    <mergeCell ref="N29:O29"/>
    <mergeCell ref="F36:L36"/>
    <mergeCell ref="N36:O36"/>
    <mergeCell ref="R36:S36"/>
    <mergeCell ref="AA157:AV157"/>
    <mergeCell ref="AA159:AV159"/>
    <mergeCell ref="E192:F196"/>
    <mergeCell ref="AI194:AJ196"/>
    <mergeCell ref="AE192:AF196"/>
    <mergeCell ref="AM192:AR196"/>
    <mergeCell ref="G192:J193"/>
    <mergeCell ref="AA98:AV101"/>
    <mergeCell ref="G107:Y108"/>
    <mergeCell ref="D7:T8"/>
    <mergeCell ref="X3:Z4"/>
    <mergeCell ref="AA3:AA4"/>
    <mergeCell ref="AB3:AC4"/>
    <mergeCell ref="AD3:AD4"/>
    <mergeCell ref="AA149:AV149"/>
    <mergeCell ref="AE3:AF4"/>
    <mergeCell ref="G92:R92"/>
    <mergeCell ref="G96:R96"/>
    <mergeCell ref="G100:R100"/>
    <mergeCell ref="J106:L106"/>
    <mergeCell ref="O106:Q106"/>
    <mergeCell ref="AA88:AV88"/>
    <mergeCell ref="AA94:AV94"/>
    <mergeCell ref="A3:T4"/>
    <mergeCell ref="AA86:AV86"/>
    <mergeCell ref="AA96:AV96"/>
    <mergeCell ref="AA104:AV104"/>
    <mergeCell ref="I43:S43"/>
    <mergeCell ref="J60:T60"/>
    <mergeCell ref="A5:C6"/>
    <mergeCell ref="A7:C8"/>
    <mergeCell ref="R29:S29"/>
    <mergeCell ref="AA47:AV47"/>
    <mergeCell ref="AK194:AL196"/>
    <mergeCell ref="AG3:AG4"/>
    <mergeCell ref="AH3:AL4"/>
    <mergeCell ref="AM3:AV4"/>
    <mergeCell ref="AI5:AI6"/>
    <mergeCell ref="X5:AH6"/>
    <mergeCell ref="AA54:AV54"/>
    <mergeCell ref="AA66:AV66"/>
    <mergeCell ref="AA56:AV56"/>
    <mergeCell ref="M49:X49"/>
    <mergeCell ref="AA38:AV38"/>
    <mergeCell ref="AA41:AV41"/>
    <mergeCell ref="AA43:AV43"/>
    <mergeCell ref="AA45:AV45"/>
    <mergeCell ref="AA24:AV24"/>
    <mergeCell ref="AA29:AV29"/>
    <mergeCell ref="U20:X20"/>
    <mergeCell ref="U3:W4"/>
    <mergeCell ref="U5:W6"/>
    <mergeCell ref="U7:W8"/>
    <mergeCell ref="G24:W24"/>
    <mergeCell ref="X7:AV8"/>
    <mergeCell ref="Q192:R196"/>
    <mergeCell ref="D5:T6"/>
    <mergeCell ref="S192:T196"/>
    <mergeCell ref="AA227:AV227"/>
    <mergeCell ref="AA228:AV228"/>
    <mergeCell ref="AA231:AV231"/>
    <mergeCell ref="AA233:AV233"/>
    <mergeCell ref="AA113:AV113"/>
    <mergeCell ref="AA115:AV115"/>
    <mergeCell ref="AA117:AV117"/>
    <mergeCell ref="AA126:AV126"/>
    <mergeCell ref="AA127:AV127"/>
    <mergeCell ref="AA132:AV132"/>
    <mergeCell ref="AA134:AV134"/>
    <mergeCell ref="AA167:AV174"/>
    <mergeCell ref="AA136:AV136"/>
    <mergeCell ref="AA140:AV140"/>
    <mergeCell ref="AA141:AV141"/>
    <mergeCell ref="AA144:AV144"/>
    <mergeCell ref="AA146:AV146"/>
    <mergeCell ref="AA147:AV147"/>
    <mergeCell ref="AA119:AV119"/>
    <mergeCell ref="AA161:AV161"/>
    <mergeCell ref="Y205:AD206"/>
    <mergeCell ref="AG192:AH196"/>
    <mergeCell ref="AI192:AL193"/>
    <mergeCell ref="AA90:AV90"/>
    <mergeCell ref="B89:Y90"/>
    <mergeCell ref="G101:Y102"/>
    <mergeCell ref="AA80:AV81"/>
    <mergeCell ref="BG194:BJ194"/>
    <mergeCell ref="BK194:BN194"/>
    <mergeCell ref="BO194:BR194"/>
    <mergeCell ref="AA163:AV163"/>
    <mergeCell ref="AA178:AV178"/>
    <mergeCell ref="AA180:AV180"/>
    <mergeCell ref="J164:N164"/>
    <mergeCell ref="I113:J113"/>
    <mergeCell ref="L113:M113"/>
    <mergeCell ref="O113:P113"/>
    <mergeCell ref="K124:L124"/>
    <mergeCell ref="Q126:T126"/>
    <mergeCell ref="H131:I131"/>
    <mergeCell ref="O131:R131"/>
    <mergeCell ref="H144:O144"/>
    <mergeCell ref="H147:O147"/>
    <mergeCell ref="Q124:R124"/>
    <mergeCell ref="G194:H196"/>
    <mergeCell ref="I194:J196"/>
    <mergeCell ref="K192:P196"/>
  </mergeCells>
  <phoneticPr fontId="2"/>
  <conditionalFormatting sqref="Q10:R10 C24">
    <cfRule type="expression" dxfId="315" priority="81">
      <formula>$AX$66</formula>
    </cfRule>
  </conditionalFormatting>
  <conditionalFormatting sqref="T10:U10">
    <cfRule type="expression" dxfId="314" priority="80">
      <formula>$AX$66</formula>
    </cfRule>
  </conditionalFormatting>
  <conditionalFormatting sqref="W10:X10">
    <cfRule type="expression" dxfId="313" priority="79">
      <formula>$AX$66</formula>
    </cfRule>
  </conditionalFormatting>
  <conditionalFormatting sqref="H15">
    <cfRule type="expression" dxfId="312" priority="78">
      <formula>$AX$66</formula>
    </cfRule>
  </conditionalFormatting>
  <conditionalFormatting sqref="AA10 B232 H16:H17">
    <cfRule type="expression" dxfId="311" priority="75">
      <formula>$AY10</formula>
    </cfRule>
  </conditionalFormatting>
  <conditionalFormatting sqref="O22">
    <cfRule type="expression" dxfId="310" priority="72">
      <formula>$AY22</formula>
    </cfRule>
  </conditionalFormatting>
  <conditionalFormatting sqref="G26">
    <cfRule type="expression" dxfId="309" priority="71">
      <formula>$AY26</formula>
    </cfRule>
  </conditionalFormatting>
  <conditionalFormatting sqref="AW43">
    <cfRule type="expression" dxfId="308" priority="67">
      <formula>$AW$62</formula>
    </cfRule>
    <cfRule type="expression" dxfId="307" priority="68">
      <formula>$AW$62</formula>
    </cfRule>
    <cfRule type="expression" dxfId="306" priority="69">
      <formula>$AW$62</formula>
    </cfRule>
  </conditionalFormatting>
  <conditionalFormatting sqref="I43:S43">
    <cfRule type="expression" dxfId="305" priority="66">
      <formula>$AW$43</formula>
    </cfRule>
  </conditionalFormatting>
  <conditionalFormatting sqref="T43">
    <cfRule type="expression" dxfId="304" priority="65">
      <formula>$AY43</formula>
    </cfRule>
  </conditionalFormatting>
  <conditionalFormatting sqref="E58">
    <cfRule type="expression" dxfId="303" priority="64">
      <formula>$AW$61+$AW$58</formula>
    </cfRule>
  </conditionalFormatting>
  <conditionalFormatting sqref="J60:T60">
    <cfRule type="expression" dxfId="302" priority="63">
      <formula>$AW$60</formula>
    </cfRule>
  </conditionalFormatting>
  <conditionalFormatting sqref="K56">
    <cfRule type="expression" dxfId="301" priority="61">
      <formula>$AY$58</formula>
    </cfRule>
  </conditionalFormatting>
  <conditionalFormatting sqref="N62">
    <cfRule type="expression" dxfId="300" priority="60">
      <formula>$AY$60</formula>
    </cfRule>
  </conditionalFormatting>
  <conditionalFormatting sqref="L52">
    <cfRule type="expression" dxfId="299" priority="59">
      <formula>$AY$52</formula>
    </cfRule>
  </conditionalFormatting>
  <conditionalFormatting sqref="AW58">
    <cfRule type="expression" dxfId="298" priority="56">
      <formula>$AW$62</formula>
    </cfRule>
    <cfRule type="expression" dxfId="297" priority="57">
      <formula>$AW$62</formula>
    </cfRule>
    <cfRule type="expression" dxfId="296" priority="58">
      <formula>$AW$62</formula>
    </cfRule>
  </conditionalFormatting>
  <conditionalFormatting sqref="AW60">
    <cfRule type="expression" dxfId="295" priority="53">
      <formula>$AW$62</formula>
    </cfRule>
    <cfRule type="expression" dxfId="294" priority="54">
      <formula>$AW$62</formula>
    </cfRule>
    <cfRule type="expression" dxfId="293" priority="55">
      <formula>$AW$62</formula>
    </cfRule>
  </conditionalFormatting>
  <conditionalFormatting sqref="H64:W64">
    <cfRule type="expression" dxfId="292" priority="51">
      <formula>$AW$64</formula>
    </cfRule>
  </conditionalFormatting>
  <conditionalFormatting sqref="J66">
    <cfRule type="expression" dxfId="291" priority="50">
      <formula>$AY$66</formula>
    </cfRule>
  </conditionalFormatting>
  <conditionalFormatting sqref="C69">
    <cfRule type="expression" dxfId="290" priority="49">
      <formula>$AY$69</formula>
    </cfRule>
  </conditionalFormatting>
  <conditionalFormatting sqref="T74">
    <cfRule type="expression" dxfId="289" priority="48">
      <formula>$AY74</formula>
    </cfRule>
  </conditionalFormatting>
  <conditionalFormatting sqref="T82">
    <cfRule type="expression" dxfId="288" priority="47">
      <formula>$AY82</formula>
    </cfRule>
  </conditionalFormatting>
  <conditionalFormatting sqref="T86">
    <cfRule type="expression" dxfId="287" priority="46">
      <formula>$AY86</formula>
    </cfRule>
  </conditionalFormatting>
  <conditionalFormatting sqref="T92">
    <cfRule type="expression" dxfId="286" priority="45">
      <formula>$AY92</formula>
    </cfRule>
  </conditionalFormatting>
  <conditionalFormatting sqref="T78">
    <cfRule type="expression" dxfId="285" priority="44">
      <formula>$AY78</formula>
    </cfRule>
  </conditionalFormatting>
  <conditionalFormatting sqref="T96">
    <cfRule type="expression" dxfId="284" priority="43">
      <formula>$AY96</formula>
    </cfRule>
  </conditionalFormatting>
  <conditionalFormatting sqref="T100">
    <cfRule type="expression" dxfId="283" priority="42">
      <formula>$AY100</formula>
    </cfRule>
  </conditionalFormatting>
  <conditionalFormatting sqref="T106">
    <cfRule type="expression" dxfId="282" priority="41">
      <formula>$AY106</formula>
    </cfRule>
  </conditionalFormatting>
  <conditionalFormatting sqref="P115">
    <cfRule type="expression" dxfId="281" priority="38">
      <formula>$AY115</formula>
    </cfRule>
  </conditionalFormatting>
  <conditionalFormatting sqref="S113">
    <cfRule type="expression" dxfId="280" priority="39">
      <formula>$AY113</formula>
    </cfRule>
  </conditionalFormatting>
  <conditionalFormatting sqref="F120">
    <cfRule type="expression" dxfId="279" priority="37">
      <formula>$AY$117</formula>
    </cfRule>
  </conditionalFormatting>
  <conditionalFormatting sqref="T124">
    <cfRule type="expression" dxfId="278" priority="36">
      <formula>$AY124</formula>
    </cfRule>
  </conditionalFormatting>
  <conditionalFormatting sqref="Q127">
    <cfRule type="expression" dxfId="277" priority="35">
      <formula>$AY127</formula>
    </cfRule>
  </conditionalFormatting>
  <conditionalFormatting sqref="D140">
    <cfRule type="expression" dxfId="276" priority="34">
      <formula>$AY140</formula>
    </cfRule>
  </conditionalFormatting>
  <conditionalFormatting sqref="H146">
    <cfRule type="expression" dxfId="275" priority="33">
      <formula>$AY144</formula>
    </cfRule>
  </conditionalFormatting>
  <conditionalFormatting sqref="H149">
    <cfRule type="expression" dxfId="274" priority="32">
      <formula>$AY147</formula>
    </cfRule>
  </conditionalFormatting>
  <conditionalFormatting sqref="D155">
    <cfRule type="expression" dxfId="273" priority="30">
      <formula>$AY153</formula>
    </cfRule>
  </conditionalFormatting>
  <conditionalFormatting sqref="P164">
    <cfRule type="expression" dxfId="272" priority="29">
      <formula>$AY164</formula>
    </cfRule>
  </conditionalFormatting>
  <conditionalFormatting sqref="J164:N164">
    <cfRule type="expression" dxfId="271" priority="25">
      <formula>$AW$164</formula>
    </cfRule>
  </conditionalFormatting>
  <conditionalFormatting sqref="D178">
    <cfRule type="expression" dxfId="270" priority="24">
      <formula>$AY176</formula>
    </cfRule>
  </conditionalFormatting>
  <conditionalFormatting sqref="AB217">
    <cfRule type="expression" dxfId="269" priority="22">
      <formula>$AY$218</formula>
    </cfRule>
  </conditionalFormatting>
  <conditionalFormatting sqref="G219">
    <cfRule type="expression" dxfId="268" priority="4">
      <formula>$AZ$219</formula>
    </cfRule>
  </conditionalFormatting>
  <conditionalFormatting sqref="O231">
    <cfRule type="expression" dxfId="267" priority="20">
      <formula>$AY$233</formula>
    </cfRule>
  </conditionalFormatting>
  <conditionalFormatting sqref="P234:P235 Q235">
    <cfRule type="expression" dxfId="266" priority="18">
      <formula>$AY$231</formula>
    </cfRule>
  </conditionalFormatting>
  <conditionalFormatting sqref="AW231">
    <cfRule type="expression" dxfId="265" priority="15">
      <formula>$AW$62</formula>
    </cfRule>
    <cfRule type="expression" dxfId="264" priority="16">
      <formula>$AW$62</formula>
    </cfRule>
    <cfRule type="expression" dxfId="263" priority="17">
      <formula>$AW$62</formula>
    </cfRule>
  </conditionalFormatting>
  <conditionalFormatting sqref="J235:M235">
    <cfRule type="expression" dxfId="262" priority="14">
      <formula>$AW$231</formula>
    </cfRule>
  </conditionalFormatting>
  <conditionalFormatting sqref="N243:W243">
    <cfRule type="expression" dxfId="261" priority="13">
      <formula>$AW$243</formula>
    </cfRule>
  </conditionalFormatting>
  <conditionalFormatting sqref="N245:Q245">
    <cfRule type="expression" dxfId="260" priority="12">
      <formula>$AW$243</formula>
    </cfRule>
  </conditionalFormatting>
  <conditionalFormatting sqref="N244">
    <cfRule type="expression" dxfId="259" priority="11">
      <formula>$AY$244</formula>
    </cfRule>
  </conditionalFormatting>
  <conditionalFormatting sqref="N246">
    <cfRule type="expression" dxfId="258" priority="10">
      <formula>$AY$246</formula>
    </cfRule>
  </conditionalFormatting>
  <conditionalFormatting sqref="T16:T17">
    <cfRule type="expression" dxfId="257" priority="8">
      <formula>$AY$20</formula>
    </cfRule>
    <cfRule type="expression" dxfId="256" priority="9">
      <formula>$AY$18</formula>
    </cfRule>
  </conditionalFormatting>
  <conditionalFormatting sqref="N31">
    <cfRule type="expression" dxfId="255" priority="7">
      <formula>$AY$31</formula>
    </cfRule>
  </conditionalFormatting>
  <conditionalFormatting sqref="O132">
    <cfRule type="expression" dxfId="254" priority="6">
      <formula>$AY$131</formula>
    </cfRule>
  </conditionalFormatting>
  <conditionalFormatting sqref="G45:P45 T45:X45 Q47:X47 F47:M47 G49:H49 J49:K49 M49:X49">
    <cfRule type="expression" dxfId="253" priority="5">
      <formula>$AW$45</formula>
    </cfRule>
  </conditionalFormatting>
  <conditionalFormatting sqref="J33">
    <cfRule type="expression" dxfId="252" priority="364">
      <formula>$AY$33</formula>
    </cfRule>
  </conditionalFormatting>
  <conditionalFormatting sqref="K197:P216 Y197:AD216 AM197:AR216">
    <cfRule type="expression" dxfId="251" priority="3">
      <formula>$BD$197</formula>
    </cfRule>
  </conditionalFormatting>
  <conditionalFormatting sqref="G107:Y108">
    <cfRule type="expression" dxfId="250" priority="2">
      <formula>$AZ$107</formula>
    </cfRule>
  </conditionalFormatting>
  <conditionalFormatting sqref="G101:Y102">
    <cfRule type="expression" dxfId="249" priority="1">
      <formula>$AZ$101</formula>
    </cfRule>
  </conditionalFormatting>
  <dataValidations count="35">
    <dataValidation type="list" allowBlank="1" showDropDown="1" showInputMessage="1" showErrorMessage="1" error="1~12月を選択して下さい" sqref="T10:U10">
      <formula1>"1,2,3,4,5,6,7,8,9,10,11,12"</formula1>
    </dataValidation>
    <dataValidation type="whole" operator="greaterThanOrEqual" allowBlank="1" showInputMessage="1" showErrorMessage="1" error="2019年以降の有効な年を入力して下さい" sqref="Q10:R10">
      <formula1>2000</formula1>
    </dataValidation>
    <dataValidation type="whole" allowBlank="1" showInputMessage="1" showErrorMessage="1" error="有効な日付を入力して下さい" sqref="W10:X10">
      <formula1>1</formula1>
      <formula2>31</formula2>
    </dataValidation>
    <dataValidation type="textLength" operator="equal" allowBlank="1" showInputMessage="1" showErrorMessage="1" error="4桁の番号を入力して下さい" sqref="K22:N22 J49:K49">
      <formula1>4</formula1>
    </dataValidation>
    <dataValidation type="whole" allowBlank="1" showInputMessage="1" showErrorMessage="1" error="7桁の番号を入力して下さい" sqref="U18:X18">
      <formula1>0</formula1>
      <formula2>9999999</formula2>
    </dataValidation>
    <dataValidation type="list" allowBlank="1" showInputMessage="1" showErrorMessage="1" error="有効な値(1,2,3,4)から選択してください。" sqref="D41 E58 C155 C178">
      <formula1>"1,2,3,4"</formula1>
    </dataValidation>
    <dataValidation type="list" allowBlank="1" showInputMessage="1" showErrorMessage="1" error="有効な値(1,2,3)から選択してください。" sqref="D139 F119 C54">
      <formula1>"1,2,3"</formula1>
    </dataValidation>
    <dataValidation type="list" allowBlank="1" showInputMessage="1" showErrorMessage="1" error="有効な値(1,2)から選択してください。" sqref="C68 B231">
      <formula1>"1,2"</formula1>
    </dataValidation>
    <dataValidation type="whole" operator="greaterThan" allowBlank="1" showInputMessage="1" showErrorMessage="1" sqref="AX124">
      <formula1>0</formula1>
    </dataValidation>
    <dataValidation type="whole" allowBlank="1" showInputMessage="1" showErrorMessage="1" error="0～11の整数で入力してください。" sqref="O106:Q106">
      <formula1>0</formula1>
      <formula2>11</formula2>
    </dataValidation>
    <dataValidation type="whole" allowBlank="1" showInputMessage="1" showErrorMessage="1" error="1900年以降を入力してください。" sqref="I113:J113">
      <formula1>1900</formula1>
      <formula2>9998</formula2>
    </dataValidation>
    <dataValidation type="list" allowBlank="1" showDropDown="1" showInputMessage="1" showErrorMessage="1" error="１~12月を選択してください。" sqref="L113:M113">
      <formula1>"1,2,3,4,5,6,7,8,9,10,11,12"</formula1>
    </dataValidation>
    <dataValidation type="whole" allowBlank="1" showInputMessage="1" showErrorMessage="1" error="1~31日を入力してください。" sqref="O113:P113">
      <formula1>1</formula1>
      <formula2>31</formula2>
    </dataValidation>
    <dataValidation type="whole" allowBlank="1" showInputMessage="1" showErrorMessage="1" error="整数(≧0)で入力してください。" sqref="H131:I131 Q124:R124">
      <formula1>0</formula1>
      <formula2>99</formula2>
    </dataValidation>
    <dataValidation type="textLength" operator="equal" allowBlank="1" showInputMessage="1" showErrorMessage="1" error="3桁の番号を入力して下さい" sqref="G22:I22 G49:H49">
      <formula1>3</formula1>
    </dataValidation>
    <dataValidation type="whole" allowBlank="1" showInputMessage="1" showErrorMessage="1" error="整数(≧0)で入力してください。" sqref="O131:R131">
      <formula1>0</formula1>
      <formula2>9999</formula2>
    </dataValidation>
    <dataValidation type="whole" allowBlank="1" showInputMessage="1" showErrorMessage="1" error="整数(≧0)で入力してください。" sqref="J164:N164">
      <formula1>0</formula1>
      <formula2>100</formula2>
    </dataValidation>
    <dataValidation type="whole" allowBlank="1" showInputMessage="1" showErrorMessage="1" error="整数(≧0)で入力してください。" sqref="N245:Q245 K197:P216 Y197:AD216 AM197:AR216">
      <formula1>0</formula1>
      <formula2>2000000000</formula2>
    </dataValidation>
    <dataValidation type="list" allowBlank="1" showInputMessage="1" showErrorMessage="1" sqref="C24">
      <formula1>"北海道,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 operator="greaterThanOrEqual" allowBlank="1" showInputMessage="1" showErrorMessage="1" error="整数で入力してください。" sqref="N243:W243"/>
    <dataValidation type="whole" allowBlank="1" showInputMessage="1" showErrorMessage="1" error="0~99の整数で入力してください。" sqref="J106:L106">
      <formula1>0</formula1>
      <formula2>99</formula2>
    </dataValidation>
    <dataValidation type="whole" allowBlank="1" showInputMessage="1" showErrorMessage="1" error="整数(&gt;0)で入力してください。" sqref="K124:L124">
      <formula1>1</formula1>
      <formula2>99</formula2>
    </dataValidation>
    <dataValidation type="decimal" allowBlank="1" showInputMessage="1" showErrorMessage="1" error="小数点数(&gt;0)で入力してください。" sqref="AI197:AJ216 U197:V216 G197:H216">
      <formula1>0.01</formula1>
      <formula2>2000000000</formula2>
    </dataValidation>
    <dataValidation type="whole" allowBlank="1" showInputMessage="1" showErrorMessage="1" error="整数(&gt;0)で入力してください。" sqref="J235:M235">
      <formula1>1</formula1>
      <formula2>2000000000</formula2>
    </dataValidation>
    <dataValidation type="list" allowBlank="1" showInputMessage="1" showErrorMessage="1" error="有効な値(1,2)から選択してください。" sqref="F115">
      <formula1>IF($G$82&gt;0,$BB$115,$BA$115:$BB$115)</formula1>
    </dataValidation>
    <dataValidation type="whole" allowBlank="1" showInputMessage="1" showErrorMessage="1" error="整数(&gt;0)で入力してください。" sqref="AG197:AH216 S197:T216 E199:F216">
      <formula1>1</formula1>
      <formula2>9999</formula2>
    </dataValidation>
    <dataValidation type="decimal" allowBlank="1" showInputMessage="1" showErrorMessage="1" error="小数点数(≧0)で入力してください。" sqref="I197:J216 W197:X216 AK197:AL216">
      <formula1>0</formula1>
      <formula2>2000000000</formula2>
    </dataValidation>
    <dataValidation type="whole" allowBlank="1" showInputMessage="1" showErrorMessage="1" error="9桁の番号を入力して下さい" sqref="U20:X20">
      <formula1>0</formula1>
      <formula2>999999999</formula2>
    </dataValidation>
    <dataValidation type="whole" allowBlank="1" showInputMessage="1" showErrorMessage="1" error="0~9999999999の整数で入力してください。" sqref="G74:R74 G78:R78 G82:R82 G86:R86 G92:R92 G96:R96 G100:R100">
      <formula1>0</formula1>
      <formula2>9999999999</formula2>
    </dataValidation>
    <dataValidation type="decimal" allowBlank="1" showInputMessage="1" showErrorMessage="1" error="小数点数(&gt;0)かつ、敷地面積以下で入力してください。" sqref="H147:O147">
      <formula1>0.01</formula1>
      <formula2>H144</formula2>
    </dataValidation>
    <dataValidation type="decimal" allowBlank="1" showInputMessage="1" showErrorMessage="1" error="小数点数(&gt;0)で入力してください。" sqref="H144:O144">
      <formula1>0.01</formula1>
      <formula2>2000000000</formula2>
    </dataValidation>
    <dataValidation type="whole" allowBlank="1" showInputMessage="1" showErrorMessage="1" error="整数(&gt;0)で入力してください。" sqref="E197:F198">
      <formula1>1</formula1>
      <formula2>9999</formula2>
    </dataValidation>
    <dataValidation type="whole" allowBlank="1" showInputMessage="1" showErrorMessage="1" error="整数(&gt;0)で入力してください。" sqref="Q126:T126">
      <formula1>1</formula1>
      <formula2>9999</formula2>
    </dataValidation>
    <dataValidation allowBlank="1" showInputMessage="1" showErrorMessage="1" error="「管理組合」または「管理組合法人」のどちらかを入力してください。" sqref="T15:X15"/>
    <dataValidation type="textLength" allowBlank="1" showInputMessage="1" showErrorMessage="1" error="50字以下で入力してください。" sqref="J60:T60 H64:W64">
      <formula1>0</formula1>
      <formula2>50</formula2>
    </dataValidation>
  </dataValidations>
  <pageMargins left="0.7" right="0.7" top="0.75" bottom="0.75" header="0.3" footer="0.3"/>
  <pageSetup paperSize="9" scale="95" fitToWidth="0" fitToHeight="0" orientation="landscape" r:id="rId1"/>
  <headerFooter>
    <oddFooter xml:space="preserve">&amp;R&amp;P </oddFooter>
  </headerFooter>
  <rowBreaks count="5" manualBreakCount="5">
    <brk id="49" max="16383" man="1"/>
    <brk id="97" max="47" man="1"/>
    <brk id="143" max="47" man="1"/>
    <brk id="189" max="47" man="1"/>
    <brk id="228" max="16383" man="1"/>
  </rowBreaks>
  <colBreaks count="1" manualBreakCount="1">
    <brk id="48" max="24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Option Button 5">
              <controlPr locked="0" defaultSize="0" autoFill="0" autoLine="0" autoPict="0" altText="管理組合">
                <anchor moveWithCells="1">
                  <from>
                    <xdr:col>14</xdr:col>
                    <xdr:colOff>161925</xdr:colOff>
                    <xdr:row>14</xdr:row>
                    <xdr:rowOff>161925</xdr:rowOff>
                  </from>
                  <to>
                    <xdr:col>18</xdr:col>
                    <xdr:colOff>57150</xdr:colOff>
                    <xdr:row>16</xdr:row>
                    <xdr:rowOff>66675</xdr:rowOff>
                  </to>
                </anchor>
              </controlPr>
            </control>
          </mc:Choice>
        </mc:AlternateContent>
        <mc:AlternateContent xmlns:mc="http://schemas.openxmlformats.org/markup-compatibility/2006">
          <mc:Choice Requires="x14">
            <control shapeId="1030" r:id="rId5" name="Option Button 6">
              <controlPr locked="0" defaultSize="0" autoFill="0" autoLine="0" autoPict="0">
                <anchor moveWithCells="1">
                  <from>
                    <xdr:col>19</xdr:col>
                    <xdr:colOff>0</xdr:colOff>
                    <xdr:row>14</xdr:row>
                    <xdr:rowOff>161925</xdr:rowOff>
                  </from>
                  <to>
                    <xdr:col>23</xdr:col>
                    <xdr:colOff>28575</xdr:colOff>
                    <xdr:row>16</xdr:row>
                    <xdr:rowOff>66675</xdr:rowOff>
                  </to>
                </anchor>
              </controlPr>
            </control>
          </mc:Choice>
        </mc:AlternateContent>
        <mc:AlternateContent xmlns:mc="http://schemas.openxmlformats.org/markup-compatibility/2006">
          <mc:Choice Requires="x14">
            <control shapeId="1031" r:id="rId6" name="Group Box 7">
              <controlPr defaultSize="0" autoFill="0" autoPict="0">
                <anchor moveWithCells="1">
                  <from>
                    <xdr:col>15</xdr:col>
                    <xdr:colOff>123825</xdr:colOff>
                    <xdr:row>15</xdr:row>
                    <xdr:rowOff>19050</xdr:rowOff>
                  </from>
                  <to>
                    <xdr:col>24</xdr:col>
                    <xdr:colOff>66675</xdr:colOff>
                    <xdr:row>16</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BreakPreview" zoomScaleNormal="100" zoomScaleSheetLayoutView="100" workbookViewId="0">
      <selection activeCell="D15" sqref="D15"/>
    </sheetView>
  </sheetViews>
  <sheetFormatPr defaultRowHeight="13.5" x14ac:dyDescent="0.15"/>
  <cols>
    <col min="1" max="1" width="13" bestFit="1" customWidth="1"/>
  </cols>
  <sheetData>
    <row r="1" spans="1:1" x14ac:dyDescent="0.15">
      <c r="A1" s="110" t="s">
        <v>563</v>
      </c>
    </row>
    <row r="2" spans="1:1" x14ac:dyDescent="0.15">
      <c r="A2" s="109">
        <v>1</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B826"/>
  <sheetViews>
    <sheetView view="pageLayout" topLeftCell="A49" zoomScaleNormal="100" zoomScaleSheetLayoutView="100" workbookViewId="0">
      <selection activeCell="C38" sqref="C38"/>
    </sheetView>
  </sheetViews>
  <sheetFormatPr defaultRowHeight="13.5" x14ac:dyDescent="0.15"/>
  <cols>
    <col min="1" max="48" width="2.75" customWidth="1"/>
    <col min="49" max="52" width="9" hidden="1" customWidth="1"/>
    <col min="53" max="54" width="2.75" hidden="1" customWidth="1"/>
    <col min="55" max="55" width="0" hidden="1" customWidth="1"/>
  </cols>
  <sheetData>
    <row r="1" spans="1:48" ht="19.5" customHeight="1" x14ac:dyDescent="0.15">
      <c r="A1" s="23" t="s">
        <v>108</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row>
    <row r="2" spans="1:48" ht="6.75" customHeight="1" x14ac:dyDescent="0.15"/>
    <row r="3" spans="1:48" x14ac:dyDescent="0.15">
      <c r="B3" t="s">
        <v>109</v>
      </c>
    </row>
    <row r="4" spans="1:48" ht="6.75" customHeight="1" x14ac:dyDescent="0.15"/>
    <row r="5" spans="1:48" x14ac:dyDescent="0.15">
      <c r="C5" s="35" t="s">
        <v>112</v>
      </c>
    </row>
    <row r="6" spans="1:48" ht="6.75" customHeight="1" x14ac:dyDescent="0.15">
      <c r="C6" s="35"/>
    </row>
    <row r="7" spans="1:48" x14ac:dyDescent="0.15">
      <c r="D7" s="35" t="s">
        <v>113</v>
      </c>
    </row>
    <row r="8" spans="1:48" ht="6.75" customHeight="1" x14ac:dyDescent="0.15"/>
    <row r="9" spans="1:48" x14ac:dyDescent="0.15">
      <c r="C9" s="35" t="s">
        <v>110</v>
      </c>
    </row>
    <row r="10" spans="1:48" ht="6.75" customHeight="1" x14ac:dyDescent="0.15"/>
    <row r="11" spans="1:48" x14ac:dyDescent="0.15">
      <c r="B11" t="s">
        <v>111</v>
      </c>
    </row>
    <row r="12" spans="1:48" ht="6.75" customHeight="1" x14ac:dyDescent="0.15"/>
    <row r="13" spans="1:48" x14ac:dyDescent="0.15">
      <c r="C13" t="s">
        <v>364</v>
      </c>
    </row>
    <row r="14" spans="1:48" ht="6.75" customHeight="1" x14ac:dyDescent="0.15"/>
    <row r="15" spans="1:48" x14ac:dyDescent="0.15">
      <c r="D15" t="s">
        <v>114</v>
      </c>
    </row>
    <row r="16" spans="1:48" ht="6.75" customHeight="1" x14ac:dyDescent="0.15"/>
    <row r="17" spans="1:48" x14ac:dyDescent="0.15">
      <c r="C17" t="s">
        <v>115</v>
      </c>
    </row>
    <row r="18" spans="1:48" ht="6.75" customHeight="1" x14ac:dyDescent="0.15"/>
    <row r="19" spans="1:48" x14ac:dyDescent="0.15">
      <c r="D19" t="s">
        <v>116</v>
      </c>
    </row>
    <row r="20" spans="1:48" ht="6.75" customHeight="1" x14ac:dyDescent="0.15"/>
    <row r="21" spans="1:48" x14ac:dyDescent="0.15">
      <c r="D21" t="s">
        <v>117</v>
      </c>
    </row>
    <row r="22" spans="1:48" ht="6.75" customHeight="1" x14ac:dyDescent="0.15"/>
    <row r="23" spans="1:48" x14ac:dyDescent="0.15">
      <c r="C23" t="s">
        <v>118</v>
      </c>
    </row>
    <row r="27" spans="1:48" x14ac:dyDescent="0.15">
      <c r="A27" s="7" t="s">
        <v>349</v>
      </c>
      <c r="Z27" s="10"/>
    </row>
    <row r="28" spans="1:48" ht="6.75" customHeight="1" x14ac:dyDescent="0.15">
      <c r="Z28" s="10"/>
    </row>
    <row r="29" spans="1:48" x14ac:dyDescent="0.15">
      <c r="B29" t="s">
        <v>119</v>
      </c>
      <c r="Z29" s="10"/>
      <c r="AA29" s="112" t="s">
        <v>122</v>
      </c>
      <c r="AB29" s="112"/>
      <c r="AC29" s="112"/>
      <c r="AD29" s="112"/>
      <c r="AE29" s="112"/>
      <c r="AF29" s="112"/>
      <c r="AG29" s="112"/>
      <c r="AH29" s="112"/>
      <c r="AI29" s="112"/>
      <c r="AJ29" s="112"/>
      <c r="AK29" s="112"/>
      <c r="AL29" s="112"/>
      <c r="AM29" s="112"/>
      <c r="AN29" s="112"/>
      <c r="AO29" s="112"/>
      <c r="AP29" s="112"/>
      <c r="AQ29" s="112"/>
      <c r="AR29" s="112"/>
      <c r="AS29" s="112"/>
      <c r="AT29" s="112"/>
      <c r="AU29" s="112"/>
      <c r="AV29" s="112"/>
    </row>
    <row r="30" spans="1:48" ht="6.75" customHeight="1" x14ac:dyDescent="0.15">
      <c r="Z30" s="10"/>
    </row>
    <row r="31" spans="1:48" x14ac:dyDescent="0.15">
      <c r="B31" s="36" t="s">
        <v>120</v>
      </c>
      <c r="Z31" s="10"/>
      <c r="AA31" s="112" t="s">
        <v>123</v>
      </c>
      <c r="AB31" s="112"/>
      <c r="AC31" s="112"/>
      <c r="AD31" s="112"/>
      <c r="AE31" s="112"/>
      <c r="AF31" s="112"/>
      <c r="AG31" s="112"/>
      <c r="AH31" s="112"/>
      <c r="AI31" s="112"/>
      <c r="AJ31" s="112"/>
      <c r="AK31" s="112"/>
      <c r="AL31" s="112"/>
      <c r="AM31" s="112"/>
      <c r="AN31" s="112"/>
      <c r="AO31" s="112"/>
      <c r="AP31" s="112"/>
      <c r="AQ31" s="112"/>
      <c r="AR31" s="112"/>
      <c r="AS31" s="112"/>
      <c r="AT31" s="112"/>
      <c r="AU31" s="112"/>
      <c r="AV31" s="112"/>
    </row>
    <row r="32" spans="1:48" x14ac:dyDescent="0.15">
      <c r="Z32" s="10"/>
    </row>
    <row r="33" spans="1:54" x14ac:dyDescent="0.15">
      <c r="Z33" s="10"/>
    </row>
    <row r="34" spans="1:54" x14ac:dyDescent="0.15">
      <c r="A34" s="37" t="s">
        <v>121</v>
      </c>
      <c r="Z34" s="10"/>
    </row>
    <row r="35" spans="1:54" ht="6.75" customHeight="1" x14ac:dyDescent="0.15">
      <c r="Z35" s="10"/>
    </row>
    <row r="36" spans="1:54" x14ac:dyDescent="0.15">
      <c r="B36" t="s">
        <v>336</v>
      </c>
      <c r="Z36" s="10"/>
      <c r="AA36" s="112" t="s">
        <v>124</v>
      </c>
      <c r="AB36" s="112"/>
      <c r="AC36" s="112"/>
      <c r="AD36" s="112"/>
      <c r="AE36" s="112"/>
      <c r="AF36" s="112"/>
      <c r="AG36" s="112"/>
      <c r="AH36" s="112"/>
      <c r="AI36" s="112"/>
      <c r="AJ36" s="112"/>
      <c r="AK36" s="112"/>
      <c r="AL36" s="112"/>
      <c r="AM36" s="112"/>
      <c r="AN36" s="112"/>
      <c r="AO36" s="112"/>
      <c r="AP36" s="112"/>
      <c r="AQ36" s="112"/>
      <c r="AR36" s="112"/>
      <c r="AS36" s="112"/>
      <c r="AT36" s="112"/>
      <c r="AU36" s="112"/>
      <c r="AV36" s="112"/>
    </row>
    <row r="37" spans="1:54" ht="6.75" customHeight="1" thickBot="1" x14ac:dyDescent="0.2">
      <c r="Z37" s="10"/>
    </row>
    <row r="38" spans="1:54" ht="13.5" customHeight="1" thickBot="1" x14ac:dyDescent="0.2">
      <c r="C38" s="64"/>
      <c r="D38" t="s">
        <v>403</v>
      </c>
      <c r="E38" s="44"/>
      <c r="K38" s="69" t="s">
        <v>407</v>
      </c>
      <c r="Z38" s="10"/>
      <c r="AA38" s="119" t="s">
        <v>343</v>
      </c>
      <c r="AB38" s="119"/>
      <c r="AC38" s="119"/>
      <c r="AD38" s="119"/>
      <c r="AE38" s="119"/>
      <c r="AF38" s="119"/>
      <c r="AG38" s="119"/>
      <c r="AH38" s="119"/>
      <c r="AI38" s="119"/>
      <c r="AJ38" s="119"/>
      <c r="AK38" s="119"/>
      <c r="AL38" s="119"/>
      <c r="AM38" s="119"/>
      <c r="AN38" s="119"/>
      <c r="AO38" s="119"/>
      <c r="AP38" s="119"/>
      <c r="AQ38" s="119"/>
      <c r="AR38" s="119"/>
      <c r="AS38" s="119"/>
      <c r="AT38" s="119"/>
      <c r="AU38" s="119"/>
      <c r="AV38" s="119"/>
      <c r="AY38" t="b">
        <f>ISBLANK(C38)</f>
        <v>1</v>
      </c>
    </row>
    <row r="39" spans="1:54" ht="6.75" customHeight="1" x14ac:dyDescent="0.15">
      <c r="C39" s="43"/>
      <c r="Z39" s="10"/>
      <c r="AA39" s="41"/>
      <c r="AB39" s="41"/>
      <c r="AC39" s="41"/>
      <c r="AD39" s="41"/>
      <c r="AE39" s="41"/>
      <c r="AF39" s="41"/>
      <c r="AG39" s="41"/>
      <c r="AH39" s="41"/>
      <c r="AI39" s="41"/>
      <c r="AJ39" s="41"/>
      <c r="AK39" s="41"/>
      <c r="AL39" s="41"/>
      <c r="AM39" s="41"/>
      <c r="AN39" s="41"/>
      <c r="AO39" s="41"/>
      <c r="AP39" s="41"/>
      <c r="AQ39" s="41"/>
      <c r="AR39" s="41"/>
      <c r="AS39" s="41"/>
      <c r="AT39" s="41"/>
      <c r="AU39" s="41"/>
      <c r="AV39" s="41"/>
    </row>
    <row r="40" spans="1:54" x14ac:dyDescent="0.15">
      <c r="C40" s="92" t="s">
        <v>398</v>
      </c>
      <c r="Z40" s="10"/>
      <c r="AA40" s="231" t="s">
        <v>344</v>
      </c>
      <c r="AB40" s="231"/>
      <c r="AC40" s="231"/>
      <c r="AD40" s="231"/>
      <c r="AE40" s="231"/>
      <c r="AF40" s="231"/>
      <c r="AG40" s="231"/>
      <c r="AH40" s="231"/>
      <c r="AI40" s="231"/>
      <c r="AJ40" s="231"/>
      <c r="AK40" s="231"/>
      <c r="AL40" s="231"/>
      <c r="AM40" s="231"/>
      <c r="AN40" s="231"/>
      <c r="AO40" s="231"/>
      <c r="AP40" s="231"/>
      <c r="AQ40" s="231"/>
      <c r="AR40" s="231"/>
      <c r="AS40" s="231"/>
      <c r="AT40" s="231"/>
      <c r="AU40" s="231"/>
      <c r="AV40" s="231"/>
    </row>
    <row r="41" spans="1:54" ht="6.75" customHeight="1" x14ac:dyDescent="0.15">
      <c r="C41" s="43"/>
      <c r="Z41" s="10"/>
    </row>
    <row r="42" spans="1:54" x14ac:dyDescent="0.15">
      <c r="D42" s="45" t="s">
        <v>444</v>
      </c>
      <c r="Z42" s="10"/>
      <c r="AA42" s="119" t="s">
        <v>567</v>
      </c>
      <c r="AB42" s="119"/>
      <c r="AC42" s="119"/>
      <c r="AD42" s="119"/>
      <c r="AE42" s="119"/>
      <c r="AF42" s="119"/>
      <c r="AG42" s="119"/>
      <c r="AH42" s="119"/>
      <c r="AI42" s="119"/>
      <c r="AJ42" s="119"/>
      <c r="AK42" s="119"/>
      <c r="AL42" s="119"/>
      <c r="AM42" s="119"/>
      <c r="AN42" s="119"/>
      <c r="AO42" s="119"/>
      <c r="AP42" s="119"/>
      <c r="AQ42" s="119"/>
      <c r="AR42" s="119"/>
      <c r="AS42" s="119"/>
      <c r="AT42" s="119"/>
      <c r="AU42" s="119"/>
      <c r="AV42" s="119"/>
    </row>
    <row r="43" spans="1:54" ht="6.75" customHeight="1" thickBot="1" x14ac:dyDescent="0.2">
      <c r="E43" s="43"/>
      <c r="Z43" s="10"/>
    </row>
    <row r="44" spans="1:54" ht="14.25" thickBot="1" x14ac:dyDescent="0.2">
      <c r="D44" s="64"/>
      <c r="E44" s="44" t="s">
        <v>404</v>
      </c>
      <c r="F44" s="44"/>
      <c r="P44" s="69" t="s">
        <v>407</v>
      </c>
      <c r="Z44" s="10"/>
      <c r="AW44" t="b">
        <f>NOT(C38=1)</f>
        <v>1</v>
      </c>
      <c r="AY44" t="b">
        <f>AND(NOT(AW44),ISBLANK(D44))</f>
        <v>0</v>
      </c>
      <c r="BA44">
        <v>1</v>
      </c>
      <c r="BB44">
        <v>2</v>
      </c>
    </row>
    <row r="45" spans="1:54" ht="6.75" customHeight="1" x14ac:dyDescent="0.15">
      <c r="C45" s="43"/>
      <c r="Z45" s="10"/>
    </row>
    <row r="46" spans="1:54" x14ac:dyDescent="0.15">
      <c r="C46" s="43"/>
      <c r="D46" s="65" t="s">
        <v>491</v>
      </c>
      <c r="E46" s="66"/>
      <c r="F46" s="66"/>
      <c r="G46" s="66"/>
      <c r="H46" s="66"/>
      <c r="I46" s="66"/>
      <c r="J46" s="67"/>
      <c r="K46" s="333"/>
      <c r="L46" s="333"/>
      <c r="M46" s="333"/>
      <c r="N46" s="68"/>
      <c r="O46" s="66"/>
      <c r="P46" s="66"/>
      <c r="Q46" s="66"/>
      <c r="R46" s="333"/>
      <c r="S46" s="333"/>
      <c r="Z46" s="10"/>
    </row>
    <row r="47" spans="1:54" ht="6.75" customHeight="1" thickBot="1" x14ac:dyDescent="0.2">
      <c r="C47" s="43"/>
      <c r="Z47" s="10"/>
    </row>
    <row r="48" spans="1:54" ht="14.25" thickBot="1" x14ac:dyDescent="0.2">
      <c r="C48" s="44" t="s">
        <v>399</v>
      </c>
      <c r="E48" s="1" t="s">
        <v>400</v>
      </c>
      <c r="G48" s="124"/>
      <c r="H48" s="125"/>
      <c r="I48" s="2" t="s">
        <v>530</v>
      </c>
      <c r="K48" t="s">
        <v>533</v>
      </c>
      <c r="N48" s="38"/>
      <c r="O48" s="124"/>
      <c r="P48" s="125"/>
      <c r="Q48" s="1" t="s">
        <v>0</v>
      </c>
      <c r="R48" s="69" t="s">
        <v>407</v>
      </c>
      <c r="S48" s="43"/>
      <c r="Z48" s="10"/>
      <c r="AW48" t="b">
        <f>NOT(AND(C38=1,D44=1))</f>
        <v>1</v>
      </c>
      <c r="AX48" t="b">
        <f>NOT(AND(C38=1,D44=1))</f>
        <v>1</v>
      </c>
      <c r="AY48" t="b">
        <f>OR(AND(NOT(AW48),ISBLANK(G48)),AND(NOT(AX48),ISBLANK(O48)))</f>
        <v>0</v>
      </c>
    </row>
    <row r="49" spans="2:54" ht="13.5" customHeight="1" x14ac:dyDescent="0.15">
      <c r="B49" t="s">
        <v>337</v>
      </c>
      <c r="C49" s="43"/>
      <c r="Z49" s="10"/>
      <c r="AA49" s="175" t="s">
        <v>338</v>
      </c>
      <c r="AB49" s="175"/>
      <c r="AC49" s="175"/>
      <c r="AD49" s="175"/>
      <c r="AE49" s="175"/>
      <c r="AF49" s="175"/>
      <c r="AG49" s="175"/>
      <c r="AH49" s="175"/>
      <c r="AI49" s="175"/>
      <c r="AJ49" s="175"/>
      <c r="AK49" s="175"/>
      <c r="AL49" s="175"/>
      <c r="AM49" s="175"/>
      <c r="AN49" s="175"/>
      <c r="AO49" s="175"/>
      <c r="AP49" s="175"/>
      <c r="AQ49" s="175"/>
      <c r="AR49" s="175"/>
      <c r="AS49" s="175"/>
      <c r="AT49" s="175"/>
      <c r="AU49" s="175"/>
      <c r="AV49" s="175"/>
    </row>
    <row r="50" spans="2:54" ht="6.75" customHeight="1" thickBot="1" x14ac:dyDescent="0.2">
      <c r="Z50" s="10"/>
      <c r="AA50" s="40"/>
      <c r="AB50" s="40"/>
      <c r="AC50" s="40"/>
      <c r="AD50" s="40"/>
      <c r="AE50" s="40"/>
      <c r="AF50" s="40"/>
      <c r="AG50" s="40"/>
      <c r="AH50" s="40"/>
      <c r="AI50" s="40"/>
      <c r="AJ50" s="40"/>
      <c r="AK50" s="40"/>
      <c r="AL50" s="40"/>
      <c r="AM50" s="40"/>
      <c r="AN50" s="40"/>
      <c r="AO50" s="40"/>
      <c r="AP50" s="40"/>
      <c r="AQ50" s="40"/>
      <c r="AR50" s="40"/>
      <c r="AS50" s="40"/>
      <c r="AT50" s="40"/>
      <c r="AU50" s="40"/>
      <c r="AV50" s="40"/>
    </row>
    <row r="51" spans="2:54" ht="14.25" thickBot="1" x14ac:dyDescent="0.2">
      <c r="C51" s="64"/>
      <c r="D51" t="s">
        <v>403</v>
      </c>
      <c r="E51" s="44"/>
      <c r="K51" s="69" t="s">
        <v>407</v>
      </c>
      <c r="Z51" s="10"/>
      <c r="AA51" s="175" t="s">
        <v>339</v>
      </c>
      <c r="AB51" s="176"/>
      <c r="AC51" s="176"/>
      <c r="AD51" s="176"/>
      <c r="AE51" s="176"/>
      <c r="AF51" s="176"/>
      <c r="AG51" s="176"/>
      <c r="AH51" s="176"/>
      <c r="AI51" s="176"/>
      <c r="AJ51" s="176"/>
      <c r="AK51" s="176"/>
      <c r="AL51" s="176"/>
      <c r="AM51" s="176"/>
      <c r="AN51" s="176"/>
      <c r="AO51" s="176"/>
      <c r="AP51" s="176"/>
      <c r="AQ51" s="176"/>
      <c r="AR51" s="176"/>
      <c r="AS51" s="176"/>
      <c r="AT51" s="176"/>
      <c r="AU51" s="176"/>
      <c r="AV51" s="176"/>
      <c r="AY51" t="b">
        <f>ISBLANK(C51)</f>
        <v>1</v>
      </c>
    </row>
    <row r="52" spans="2:54" ht="6.75" customHeight="1" x14ac:dyDescent="0.15">
      <c r="C52" s="43"/>
      <c r="Z52" s="10"/>
      <c r="AA52" s="40"/>
      <c r="AB52" s="40"/>
      <c r="AC52" s="40"/>
      <c r="AD52" s="40"/>
      <c r="AE52" s="40"/>
      <c r="AF52" s="40"/>
      <c r="AG52" s="40"/>
      <c r="AH52" s="40"/>
      <c r="AI52" s="40"/>
      <c r="AJ52" s="40"/>
      <c r="AK52" s="40"/>
      <c r="AL52" s="40"/>
      <c r="AM52" s="40"/>
      <c r="AN52" s="40"/>
      <c r="AO52" s="40"/>
      <c r="AP52" s="40"/>
      <c r="AQ52" s="40"/>
      <c r="AR52" s="40"/>
      <c r="AS52" s="40"/>
      <c r="AT52" s="40"/>
      <c r="AU52" s="40"/>
      <c r="AV52" s="40"/>
    </row>
    <row r="53" spans="2:54" x14ac:dyDescent="0.15">
      <c r="C53" s="92" t="s">
        <v>398</v>
      </c>
      <c r="Z53" s="10"/>
      <c r="AA53" s="175" t="s">
        <v>340</v>
      </c>
      <c r="AB53" s="176"/>
      <c r="AC53" s="176"/>
      <c r="AD53" s="176"/>
      <c r="AE53" s="176"/>
      <c r="AF53" s="176"/>
      <c r="AG53" s="176"/>
      <c r="AH53" s="176"/>
      <c r="AI53" s="176"/>
      <c r="AJ53" s="176"/>
      <c r="AK53" s="176"/>
      <c r="AL53" s="176"/>
      <c r="AM53" s="176"/>
      <c r="AN53" s="176"/>
      <c r="AO53" s="176"/>
      <c r="AP53" s="176"/>
      <c r="AQ53" s="176"/>
      <c r="AR53" s="176"/>
      <c r="AS53" s="176"/>
      <c r="AT53" s="176"/>
      <c r="AU53" s="176"/>
      <c r="AV53" s="176"/>
    </row>
    <row r="54" spans="2:54" ht="6.75" customHeight="1" x14ac:dyDescent="0.15">
      <c r="C54" s="43"/>
      <c r="Z54" s="10"/>
      <c r="AA54" s="59"/>
      <c r="AB54" s="59"/>
      <c r="AC54" s="59"/>
      <c r="AD54" s="59"/>
      <c r="AE54" s="59"/>
      <c r="AF54" s="59"/>
      <c r="AG54" s="59"/>
      <c r="AH54" s="59"/>
      <c r="AI54" s="59"/>
      <c r="AJ54" s="59"/>
      <c r="AK54" s="59"/>
      <c r="AL54" s="59"/>
      <c r="AM54" s="59"/>
      <c r="AN54" s="59"/>
      <c r="AO54" s="59"/>
      <c r="AP54" s="59"/>
      <c r="AQ54" s="59"/>
      <c r="AR54" s="59"/>
      <c r="AS54" s="59"/>
      <c r="AT54" s="59"/>
      <c r="AU54" s="59"/>
      <c r="AV54" s="59"/>
    </row>
    <row r="55" spans="2:54" x14ac:dyDescent="0.15">
      <c r="D55" s="45" t="s">
        <v>402</v>
      </c>
      <c r="Z55" s="10"/>
    </row>
    <row r="56" spans="2:54" ht="6.75" customHeight="1" thickBot="1" x14ac:dyDescent="0.2">
      <c r="E56" s="43"/>
      <c r="Z56" s="10"/>
      <c r="AA56" s="11"/>
      <c r="AB56" s="11"/>
      <c r="AC56" s="11"/>
    </row>
    <row r="57" spans="2:54" ht="14.25" thickBot="1" x14ac:dyDescent="0.2">
      <c r="D57" s="64"/>
      <c r="E57" s="44" t="s">
        <v>404</v>
      </c>
      <c r="F57" s="44"/>
      <c r="P57" s="69" t="s">
        <v>407</v>
      </c>
      <c r="Z57" s="10"/>
      <c r="AA57" s="11"/>
      <c r="AB57" s="11"/>
      <c r="AC57" s="11"/>
      <c r="AW57" t="b">
        <f>NOT(C51=1)</f>
        <v>1</v>
      </c>
      <c r="AY57" t="b">
        <f>AND(NOT(AW57),ISBLANK(D57))</f>
        <v>0</v>
      </c>
      <c r="BA57">
        <v>1</v>
      </c>
      <c r="BB57">
        <v>2</v>
      </c>
    </row>
    <row r="58" spans="2:54" ht="6.75" customHeight="1" x14ac:dyDescent="0.15">
      <c r="C58" s="43"/>
      <c r="Z58" s="10"/>
      <c r="AA58" s="11"/>
      <c r="AB58" s="11"/>
      <c r="AC58" s="11"/>
    </row>
    <row r="59" spans="2:54" x14ac:dyDescent="0.15">
      <c r="C59" s="43"/>
      <c r="D59" s="65" t="s">
        <v>491</v>
      </c>
      <c r="E59" s="66"/>
      <c r="F59" s="66"/>
      <c r="G59" s="66"/>
      <c r="H59" s="66"/>
      <c r="I59" s="66"/>
      <c r="J59" s="67"/>
      <c r="K59" s="333"/>
      <c r="L59" s="333"/>
      <c r="M59" s="333"/>
      <c r="N59" s="68"/>
      <c r="O59" s="66"/>
      <c r="P59" s="66"/>
      <c r="Q59" s="66"/>
      <c r="R59" s="333"/>
      <c r="S59" s="333"/>
      <c r="Z59" s="10"/>
      <c r="AA59" s="11"/>
      <c r="AB59" s="11"/>
      <c r="AC59" s="11"/>
    </row>
    <row r="60" spans="2:54" ht="6.75" customHeight="1" thickBot="1" x14ac:dyDescent="0.2">
      <c r="C60" s="43"/>
      <c r="Z60" s="10"/>
      <c r="AA60" s="11"/>
      <c r="AB60" s="11"/>
      <c r="AC60" s="11"/>
    </row>
    <row r="61" spans="2:54" ht="14.25" thickBot="1" x14ac:dyDescent="0.2">
      <c r="C61" s="44" t="s">
        <v>399</v>
      </c>
      <c r="E61" s="1" t="s">
        <v>400</v>
      </c>
      <c r="G61" s="124"/>
      <c r="H61" s="125"/>
      <c r="I61" s="2" t="s">
        <v>530</v>
      </c>
      <c r="K61" t="s">
        <v>534</v>
      </c>
      <c r="N61" s="38"/>
      <c r="O61" s="124"/>
      <c r="P61" s="125"/>
      <c r="Q61" s="2" t="s">
        <v>401</v>
      </c>
      <c r="R61" s="69" t="s">
        <v>407</v>
      </c>
      <c r="S61" s="43"/>
      <c r="Z61" s="10"/>
      <c r="AA61" s="11"/>
      <c r="AB61" s="11"/>
      <c r="AC61" s="11"/>
      <c r="AW61" t="b">
        <f>NOT(AND(C51=1,D57=1))</f>
        <v>1</v>
      </c>
      <c r="AX61" t="b">
        <f>NOT(AND(C51=1,D57=1))</f>
        <v>1</v>
      </c>
      <c r="AY61" t="b">
        <f>OR(AND(NOT(AW61),ISBLANK(G61)),AND(NOT(AX61),ISBLANK(O61)))</f>
        <v>0</v>
      </c>
    </row>
    <row r="62" spans="2:54" ht="6.75" customHeight="1" x14ac:dyDescent="0.15">
      <c r="C62" s="43"/>
      <c r="Z62" s="10"/>
      <c r="AA62" s="11"/>
      <c r="AB62" s="11"/>
      <c r="AC62" s="11"/>
    </row>
    <row r="63" spans="2:54" x14ac:dyDescent="0.15">
      <c r="C63" s="43" t="s">
        <v>568</v>
      </c>
      <c r="Z63" s="10"/>
      <c r="AA63" s="175" t="s">
        <v>570</v>
      </c>
      <c r="AB63" s="175"/>
      <c r="AC63" s="175"/>
      <c r="AD63" s="175"/>
      <c r="AE63" s="175"/>
      <c r="AF63" s="175"/>
      <c r="AG63" s="175"/>
      <c r="AH63" s="175"/>
      <c r="AI63" s="175"/>
      <c r="AJ63" s="175"/>
      <c r="AK63" s="175"/>
      <c r="AL63" s="175"/>
      <c r="AM63" s="175"/>
      <c r="AN63" s="175"/>
      <c r="AO63" s="175"/>
      <c r="AP63" s="175"/>
      <c r="AQ63" s="175"/>
      <c r="AR63" s="175"/>
      <c r="AS63" s="175"/>
      <c r="AT63" s="175"/>
      <c r="AU63" s="175"/>
      <c r="AV63" s="175"/>
    </row>
    <row r="64" spans="2:54" ht="6.75" customHeight="1" thickBot="1" x14ac:dyDescent="0.2">
      <c r="C64" s="44"/>
      <c r="Z64" s="10"/>
      <c r="AA64" s="11"/>
      <c r="AB64" s="11"/>
      <c r="AC64" s="11"/>
    </row>
    <row r="65" spans="2:54" ht="14.25" thickBot="1" x14ac:dyDescent="0.2">
      <c r="C65" s="44"/>
      <c r="D65" t="s">
        <v>569</v>
      </c>
      <c r="O65" s="336"/>
      <c r="P65" s="337"/>
      <c r="Q65" s="338"/>
      <c r="R65" s="44" t="s">
        <v>128</v>
      </c>
      <c r="Z65" s="10"/>
      <c r="AA65" s="175" t="s">
        <v>571</v>
      </c>
      <c r="AB65" s="175"/>
      <c r="AC65" s="175"/>
      <c r="AD65" s="175"/>
      <c r="AE65" s="175"/>
      <c r="AF65" s="175"/>
      <c r="AG65" s="175"/>
      <c r="AH65" s="175"/>
      <c r="AI65" s="175"/>
      <c r="AJ65" s="175"/>
      <c r="AK65" s="175"/>
      <c r="AL65" s="175"/>
      <c r="AM65" s="175"/>
      <c r="AN65" s="175"/>
      <c r="AO65" s="175"/>
      <c r="AP65" s="175"/>
      <c r="AQ65" s="175"/>
      <c r="AR65" s="175"/>
      <c r="AS65" s="175"/>
      <c r="AT65" s="175"/>
      <c r="AU65" s="175"/>
      <c r="AV65" s="175"/>
      <c r="AW65" t="b">
        <f>NOT(AND(C38=1,C51=1))</f>
        <v>1</v>
      </c>
      <c r="AY65" t="b">
        <f>AND(NOT(AW65),ISBLANK(O65))</f>
        <v>0</v>
      </c>
    </row>
    <row r="66" spans="2:54" ht="6.75" customHeight="1" x14ac:dyDescent="0.15">
      <c r="Z66" s="10"/>
      <c r="AA66" s="11"/>
      <c r="AB66" s="11"/>
      <c r="AC66" s="11"/>
    </row>
    <row r="67" spans="2:54" x14ac:dyDescent="0.15">
      <c r="B67" t="s">
        <v>125</v>
      </c>
      <c r="O67" s="69" t="s">
        <v>407</v>
      </c>
      <c r="Z67" s="10"/>
      <c r="AA67" s="11"/>
      <c r="AB67" s="11"/>
      <c r="AC67" s="11"/>
    </row>
    <row r="68" spans="2:54" ht="6.75" customHeight="1" x14ac:dyDescent="0.15">
      <c r="Z68" s="10"/>
      <c r="AA68" s="11"/>
      <c r="AB68" s="11"/>
      <c r="AC68" s="11"/>
    </row>
    <row r="69" spans="2:54" ht="13.5" customHeight="1" x14ac:dyDescent="0.15">
      <c r="B69" s="44" t="s">
        <v>235</v>
      </c>
      <c r="Z69" s="10"/>
      <c r="AA69" s="175" t="s">
        <v>341</v>
      </c>
      <c r="AB69" s="175"/>
      <c r="AC69" s="175"/>
      <c r="AD69" s="175"/>
      <c r="AE69" s="175"/>
      <c r="AF69" s="175"/>
      <c r="AG69" s="175"/>
      <c r="AH69" s="175"/>
      <c r="AI69" s="175"/>
      <c r="AJ69" s="175"/>
      <c r="AK69" s="175"/>
      <c r="AL69" s="175"/>
      <c r="AM69" s="175"/>
      <c r="AN69" s="175"/>
      <c r="AO69" s="175"/>
      <c r="AP69" s="175"/>
      <c r="AQ69" s="175"/>
      <c r="AR69" s="175"/>
      <c r="AS69" s="175"/>
      <c r="AT69" s="175"/>
      <c r="AU69" s="175"/>
      <c r="AV69" s="175"/>
    </row>
    <row r="70" spans="2:54" ht="6.75" customHeight="1" thickBot="1" x14ac:dyDescent="0.2">
      <c r="Z70" s="10"/>
      <c r="AA70" s="40"/>
      <c r="AB70" s="40"/>
      <c r="AC70" s="40"/>
      <c r="AD70" s="40"/>
      <c r="AE70" s="40"/>
      <c r="AF70" s="40"/>
      <c r="AG70" s="40"/>
      <c r="AH70" s="40"/>
      <c r="AI70" s="40"/>
      <c r="AJ70" s="40"/>
      <c r="AK70" s="40"/>
      <c r="AL70" s="40"/>
      <c r="AM70" s="40"/>
      <c r="AN70" s="40"/>
      <c r="AO70" s="40"/>
      <c r="AP70" s="40"/>
      <c r="AQ70" s="40"/>
      <c r="AR70" s="40"/>
      <c r="AS70" s="40"/>
      <c r="AT70" s="40"/>
      <c r="AU70" s="40"/>
      <c r="AV70" s="40"/>
    </row>
    <row r="71" spans="2:54" ht="14.25" thickBot="1" x14ac:dyDescent="0.2">
      <c r="C71" s="64"/>
      <c r="D71" t="s">
        <v>403</v>
      </c>
      <c r="E71" s="44"/>
      <c r="K71" s="69" t="s">
        <v>407</v>
      </c>
      <c r="Z71" s="10"/>
      <c r="AA71" s="176" t="s">
        <v>342</v>
      </c>
      <c r="AB71" s="176"/>
      <c r="AC71" s="176"/>
      <c r="AD71" s="176"/>
      <c r="AE71" s="176"/>
      <c r="AF71" s="176"/>
      <c r="AG71" s="176"/>
      <c r="AH71" s="176"/>
      <c r="AI71" s="176"/>
      <c r="AJ71" s="176"/>
      <c r="AK71" s="176"/>
      <c r="AL71" s="176"/>
      <c r="AM71" s="176"/>
      <c r="AN71" s="176"/>
      <c r="AO71" s="176"/>
      <c r="AP71" s="176"/>
      <c r="AQ71" s="176"/>
      <c r="AR71" s="176"/>
      <c r="AS71" s="176"/>
      <c r="AT71" s="176"/>
      <c r="AU71" s="176"/>
      <c r="AV71" s="176"/>
      <c r="AY71" t="b">
        <f>ISBLANK(C71)</f>
        <v>1</v>
      </c>
    </row>
    <row r="72" spans="2:54" ht="6.75" customHeight="1" x14ac:dyDescent="0.15">
      <c r="C72" s="43"/>
      <c r="Z72" s="10"/>
      <c r="AA72" s="40"/>
      <c r="AB72" s="40"/>
      <c r="AC72" s="40"/>
      <c r="AD72" s="40"/>
      <c r="AE72" s="40"/>
      <c r="AF72" s="40"/>
      <c r="AG72" s="40"/>
      <c r="AH72" s="40"/>
      <c r="AI72" s="40"/>
      <c r="AJ72" s="40"/>
      <c r="AK72" s="40"/>
      <c r="AL72" s="40"/>
      <c r="AM72" s="40"/>
      <c r="AN72" s="40"/>
      <c r="AO72" s="40"/>
      <c r="AP72" s="40"/>
      <c r="AQ72" s="40"/>
      <c r="AR72" s="40"/>
      <c r="AS72" s="40"/>
      <c r="AT72" s="40"/>
      <c r="AU72" s="40"/>
      <c r="AV72" s="40"/>
    </row>
    <row r="73" spans="2:54" x14ac:dyDescent="0.15">
      <c r="C73" s="92" t="s">
        <v>398</v>
      </c>
      <c r="Z73" s="10"/>
      <c r="AA73" s="40"/>
      <c r="AB73" s="40"/>
      <c r="AC73" s="40"/>
      <c r="AD73" s="40"/>
      <c r="AE73" s="40"/>
      <c r="AF73" s="40"/>
      <c r="AG73" s="40"/>
      <c r="AH73" s="40"/>
      <c r="AI73" s="40"/>
      <c r="AJ73" s="40"/>
      <c r="AK73" s="40"/>
      <c r="AL73" s="40"/>
      <c r="AM73" s="40"/>
      <c r="AN73" s="40"/>
      <c r="AO73" s="40"/>
      <c r="AP73" s="40"/>
      <c r="AQ73" s="40"/>
      <c r="AR73" s="40"/>
      <c r="AS73" s="40"/>
      <c r="AT73" s="40"/>
      <c r="AU73" s="40"/>
      <c r="AV73" s="40"/>
    </row>
    <row r="74" spans="2:54" ht="6.75" customHeight="1" x14ac:dyDescent="0.15">
      <c r="C74" s="43"/>
      <c r="Z74" s="10"/>
      <c r="AA74" s="11"/>
      <c r="AB74" s="11"/>
      <c r="AC74" s="11"/>
    </row>
    <row r="75" spans="2:54" x14ac:dyDescent="0.15">
      <c r="D75" s="45" t="s">
        <v>130</v>
      </c>
      <c r="Z75" s="10"/>
      <c r="AA75" s="11"/>
      <c r="AB75" s="11"/>
      <c r="AC75" s="11"/>
    </row>
    <row r="76" spans="2:54" ht="6.75" customHeight="1" thickBot="1" x14ac:dyDescent="0.2">
      <c r="E76" s="43"/>
      <c r="Z76" s="10"/>
      <c r="AA76" s="11"/>
      <c r="AB76" s="11"/>
      <c r="AC76" s="11"/>
    </row>
    <row r="77" spans="2:54" ht="14.25" thickBot="1" x14ac:dyDescent="0.2">
      <c r="D77" s="64"/>
      <c r="E77" s="44" t="s">
        <v>404</v>
      </c>
      <c r="F77" s="44"/>
      <c r="P77" s="69" t="s">
        <v>407</v>
      </c>
      <c r="Z77" s="10"/>
      <c r="AA77" s="11"/>
      <c r="AB77" s="11"/>
      <c r="AC77" s="11"/>
      <c r="AW77" t="b">
        <f>NOT(C71=1)</f>
        <v>1</v>
      </c>
      <c r="AY77" t="b">
        <f>AND(NOT(AW77),ISBLANK(D77))</f>
        <v>0</v>
      </c>
      <c r="BA77">
        <v>1</v>
      </c>
      <c r="BB77">
        <v>2</v>
      </c>
    </row>
    <row r="78" spans="2:54" ht="6.75" customHeight="1" x14ac:dyDescent="0.15">
      <c r="C78" s="43"/>
      <c r="Z78" s="10"/>
      <c r="AA78" s="11"/>
      <c r="AB78" s="11"/>
      <c r="AC78" s="11"/>
    </row>
    <row r="79" spans="2:54" x14ac:dyDescent="0.15">
      <c r="C79" s="43"/>
      <c r="D79" s="65" t="s">
        <v>491</v>
      </c>
      <c r="E79" s="66"/>
      <c r="F79" s="66"/>
      <c r="G79" s="66"/>
      <c r="H79" s="66"/>
      <c r="I79" s="66"/>
      <c r="J79" s="67"/>
      <c r="K79" s="333"/>
      <c r="L79" s="333"/>
      <c r="M79" s="333"/>
      <c r="N79" s="68"/>
      <c r="O79" s="66"/>
      <c r="P79" s="66"/>
      <c r="Q79" s="66"/>
      <c r="R79" s="333"/>
      <c r="S79" s="333"/>
      <c r="Z79" s="10"/>
      <c r="AA79" s="11"/>
      <c r="AB79" s="11"/>
      <c r="AC79" s="11"/>
    </row>
    <row r="80" spans="2:54" ht="6.75" customHeight="1" thickBot="1" x14ac:dyDescent="0.2">
      <c r="C80" s="43"/>
      <c r="Z80" s="10"/>
      <c r="AA80" s="11"/>
      <c r="AB80" s="11"/>
      <c r="AC80" s="11"/>
    </row>
    <row r="81" spans="2:54" ht="14.25" thickBot="1" x14ac:dyDescent="0.2">
      <c r="C81" s="44" t="s">
        <v>399</v>
      </c>
      <c r="E81" s="1" t="s">
        <v>400</v>
      </c>
      <c r="G81" s="124">
        <v>0</v>
      </c>
      <c r="H81" s="125"/>
      <c r="I81" s="2" t="s">
        <v>532</v>
      </c>
      <c r="K81" t="s">
        <v>534</v>
      </c>
      <c r="N81" s="79"/>
      <c r="O81" s="124">
        <v>0</v>
      </c>
      <c r="P81" s="125"/>
      <c r="Q81" s="2" t="s">
        <v>0</v>
      </c>
      <c r="R81" s="69" t="s">
        <v>407</v>
      </c>
      <c r="S81" s="43"/>
      <c r="Z81" s="10"/>
      <c r="AA81" s="11"/>
      <c r="AB81" s="11"/>
      <c r="AC81" s="11"/>
      <c r="AW81" t="b">
        <f>NOT(AND(C71=1,D77=1))</f>
        <v>1</v>
      </c>
      <c r="AX81" t="b">
        <f>NOT(AND(C71=1,D77=1))</f>
        <v>1</v>
      </c>
      <c r="AY81" t="b">
        <f>OR(AND(NOT(AW81),ISBLANK(G81)),AND(NOT(AX81),ISBLANK(O81)))</f>
        <v>0</v>
      </c>
    </row>
    <row r="82" spans="2:54" ht="6.75" customHeight="1" x14ac:dyDescent="0.15">
      <c r="C82" s="44"/>
      <c r="E82" s="1"/>
      <c r="G82" s="97"/>
      <c r="H82" s="97"/>
      <c r="I82" s="2"/>
      <c r="O82" s="97"/>
      <c r="P82" s="97"/>
      <c r="Q82" s="2"/>
      <c r="R82" s="69"/>
      <c r="S82" s="43"/>
      <c r="Z82" s="10"/>
      <c r="AA82" s="11"/>
      <c r="AB82" s="11"/>
      <c r="AC82" s="11"/>
    </row>
    <row r="83" spans="2:54" ht="13.5" customHeight="1" x14ac:dyDescent="0.15">
      <c r="B83" s="44" t="s">
        <v>236</v>
      </c>
      <c r="Z83" s="10"/>
      <c r="AA83" s="175" t="s">
        <v>126</v>
      </c>
      <c r="AB83" s="175"/>
      <c r="AC83" s="175"/>
      <c r="AD83" s="175"/>
      <c r="AE83" s="175"/>
      <c r="AF83" s="175"/>
      <c r="AG83" s="175"/>
      <c r="AH83" s="175"/>
      <c r="AI83" s="175"/>
      <c r="AJ83" s="175"/>
      <c r="AK83" s="175"/>
      <c r="AL83" s="175"/>
      <c r="AM83" s="175"/>
      <c r="AN83" s="175"/>
      <c r="AO83" s="175"/>
      <c r="AP83" s="175"/>
      <c r="AQ83" s="175"/>
      <c r="AR83" s="175"/>
      <c r="AS83" s="175"/>
      <c r="AT83" s="175"/>
      <c r="AU83" s="175"/>
      <c r="AV83" s="175"/>
      <c r="AW83" s="88"/>
    </row>
    <row r="84" spans="2:54" ht="6.75" customHeight="1" thickBot="1" x14ac:dyDescent="0.2">
      <c r="T84" s="1"/>
      <c r="Z84" s="10"/>
      <c r="AA84" s="40"/>
      <c r="AB84" s="40"/>
      <c r="AC84" s="40"/>
      <c r="AD84" s="40"/>
      <c r="AE84" s="40"/>
      <c r="AF84" s="40"/>
      <c r="AG84" s="40"/>
      <c r="AH84" s="40"/>
      <c r="AI84" s="40"/>
      <c r="AJ84" s="40"/>
      <c r="AK84" s="40"/>
      <c r="AL84" s="40"/>
      <c r="AM84" s="40"/>
      <c r="AN84" s="40"/>
      <c r="AO84" s="40"/>
      <c r="AP84" s="40"/>
      <c r="AQ84" s="40"/>
      <c r="AR84" s="40"/>
      <c r="AS84" s="40"/>
      <c r="AT84" s="40"/>
      <c r="AU84" s="40"/>
      <c r="AV84" s="40"/>
    </row>
    <row r="85" spans="2:54" ht="14.25" thickBot="1" x14ac:dyDescent="0.2">
      <c r="C85" s="64"/>
      <c r="D85" t="s">
        <v>403</v>
      </c>
      <c r="E85" s="44"/>
      <c r="K85" s="69" t="s">
        <v>407</v>
      </c>
      <c r="Z85" s="10"/>
      <c r="AA85" s="40"/>
      <c r="AB85" s="40"/>
      <c r="AC85" s="40"/>
      <c r="AD85" s="40"/>
      <c r="AE85" s="40"/>
      <c r="AF85" s="40"/>
      <c r="AG85" s="40"/>
      <c r="AH85" s="40"/>
      <c r="AI85" s="40"/>
      <c r="AJ85" s="40"/>
      <c r="AK85" s="40"/>
      <c r="AL85" s="40"/>
      <c r="AM85" s="40"/>
      <c r="AN85" s="40"/>
      <c r="AO85" s="40"/>
      <c r="AP85" s="40"/>
      <c r="AQ85" s="40"/>
      <c r="AR85" s="40"/>
      <c r="AS85" s="40"/>
      <c r="AT85" s="40"/>
      <c r="AU85" s="40"/>
      <c r="AV85" s="40"/>
      <c r="AY85" t="b">
        <f>ISBLANK(C85)</f>
        <v>1</v>
      </c>
    </row>
    <row r="86" spans="2:54" ht="6.75" customHeight="1" x14ac:dyDescent="0.15">
      <c r="C86" s="43"/>
      <c r="Z86" s="10"/>
      <c r="AA86" s="40"/>
      <c r="AB86" s="40"/>
      <c r="AC86" s="40"/>
      <c r="AD86" s="40"/>
      <c r="AE86" s="40"/>
      <c r="AF86" s="40"/>
      <c r="AG86" s="40"/>
      <c r="AH86" s="40"/>
      <c r="AI86" s="40"/>
      <c r="AJ86" s="40"/>
      <c r="AK86" s="40"/>
      <c r="AL86" s="40"/>
      <c r="AM86" s="40"/>
      <c r="AN86" s="40"/>
      <c r="AO86" s="40"/>
      <c r="AP86" s="40"/>
      <c r="AQ86" s="40"/>
      <c r="AR86" s="40"/>
      <c r="AS86" s="40"/>
      <c r="AT86" s="40"/>
      <c r="AU86" s="40"/>
      <c r="AV86" s="40"/>
    </row>
    <row r="87" spans="2:54" x14ac:dyDescent="0.15">
      <c r="C87" s="92" t="s">
        <v>398</v>
      </c>
      <c r="Z87" s="10"/>
      <c r="AA87" s="40"/>
      <c r="AB87" s="40"/>
      <c r="AC87" s="40"/>
      <c r="AD87" s="40"/>
      <c r="AE87" s="40"/>
      <c r="AF87" s="40"/>
      <c r="AG87" s="40"/>
      <c r="AH87" s="40"/>
      <c r="AI87" s="40"/>
      <c r="AJ87" s="40"/>
      <c r="AK87" s="40"/>
      <c r="AL87" s="40"/>
      <c r="AM87" s="40"/>
      <c r="AN87" s="40"/>
      <c r="AO87" s="40"/>
      <c r="AP87" s="40"/>
      <c r="AQ87" s="40"/>
      <c r="AR87" s="40"/>
      <c r="AS87" s="40"/>
      <c r="AT87" s="40"/>
      <c r="AU87" s="40"/>
      <c r="AV87" s="40"/>
    </row>
    <row r="88" spans="2:54" ht="6.75" customHeight="1" x14ac:dyDescent="0.15">
      <c r="C88" s="43"/>
      <c r="Z88" s="10"/>
      <c r="AA88" s="11"/>
      <c r="AB88" s="11"/>
      <c r="AC88" s="11"/>
    </row>
    <row r="89" spans="2:54" x14ac:dyDescent="0.15">
      <c r="D89" s="45" t="s">
        <v>131</v>
      </c>
      <c r="Z89" s="10"/>
    </row>
    <row r="90" spans="2:54" ht="6.75" customHeight="1" thickBot="1" x14ac:dyDescent="0.2">
      <c r="E90" s="43"/>
      <c r="Z90" s="10"/>
      <c r="AA90" s="11"/>
      <c r="AB90" s="11"/>
      <c r="AC90" s="11"/>
    </row>
    <row r="91" spans="2:54" ht="14.25" thickBot="1" x14ac:dyDescent="0.2">
      <c r="D91" s="64"/>
      <c r="E91" s="44" t="s">
        <v>404</v>
      </c>
      <c r="F91" s="44"/>
      <c r="P91" s="69" t="s">
        <v>407</v>
      </c>
      <c r="Z91" s="10"/>
      <c r="AA91" s="175" t="s">
        <v>346</v>
      </c>
      <c r="AB91" s="175"/>
      <c r="AC91" s="175"/>
      <c r="AD91" s="175"/>
      <c r="AE91" s="175"/>
      <c r="AF91" s="175"/>
      <c r="AG91" s="175"/>
      <c r="AH91" s="175"/>
      <c r="AI91" s="175"/>
      <c r="AJ91" s="175"/>
      <c r="AK91" s="175"/>
      <c r="AL91" s="175"/>
      <c r="AM91" s="175"/>
      <c r="AN91" s="175"/>
      <c r="AO91" s="175"/>
      <c r="AP91" s="175"/>
      <c r="AQ91" s="175"/>
      <c r="AR91" s="175"/>
      <c r="AS91" s="175"/>
      <c r="AT91" s="175"/>
      <c r="AU91" s="175"/>
      <c r="AV91" s="175"/>
      <c r="AW91" t="b">
        <f>NOT(C85=1)</f>
        <v>1</v>
      </c>
      <c r="AY91" t="b">
        <f>AND(NOT(AW91),ISBLANK(D91))</f>
        <v>0</v>
      </c>
      <c r="BA91">
        <v>1</v>
      </c>
      <c r="BB91">
        <v>2</v>
      </c>
    </row>
    <row r="92" spans="2:54" ht="6.75" customHeight="1" x14ac:dyDescent="0.15">
      <c r="C92" s="43"/>
      <c r="Z92" s="10"/>
      <c r="AA92" s="11"/>
      <c r="AB92" s="11"/>
      <c r="AC92" s="11"/>
    </row>
    <row r="93" spans="2:54" x14ac:dyDescent="0.15">
      <c r="C93" s="43"/>
      <c r="D93" s="65" t="s">
        <v>491</v>
      </c>
      <c r="E93" s="66"/>
      <c r="F93" s="66"/>
      <c r="G93" s="66"/>
      <c r="H93" s="66"/>
      <c r="I93" s="66"/>
      <c r="J93" s="67"/>
      <c r="K93" s="333"/>
      <c r="L93" s="333"/>
      <c r="M93" s="333"/>
      <c r="N93" s="68"/>
      <c r="O93" s="66"/>
      <c r="P93" s="66"/>
      <c r="Q93" s="66"/>
      <c r="R93" s="333"/>
      <c r="S93" s="333"/>
      <c r="Z93" s="10"/>
      <c r="AA93" s="175" t="s">
        <v>347</v>
      </c>
      <c r="AB93" s="175"/>
      <c r="AC93" s="175"/>
      <c r="AD93" s="175"/>
      <c r="AE93" s="175"/>
      <c r="AF93" s="175"/>
      <c r="AG93" s="175"/>
      <c r="AH93" s="175"/>
      <c r="AI93" s="175"/>
      <c r="AJ93" s="175"/>
      <c r="AK93" s="175"/>
      <c r="AL93" s="175"/>
      <c r="AM93" s="175"/>
      <c r="AN93" s="175"/>
      <c r="AO93" s="175"/>
      <c r="AP93" s="175"/>
      <c r="AQ93" s="175"/>
      <c r="AR93" s="175"/>
      <c r="AS93" s="175"/>
      <c r="AT93" s="175"/>
      <c r="AU93" s="175"/>
      <c r="AV93" s="175"/>
    </row>
    <row r="94" spans="2:54" ht="7.5" customHeight="1" thickBot="1" x14ac:dyDescent="0.2">
      <c r="C94" s="43"/>
      <c r="Z94" s="10"/>
    </row>
    <row r="95" spans="2:54" ht="12.75" customHeight="1" thickBot="1" x14ac:dyDescent="0.2">
      <c r="C95" s="44" t="s">
        <v>399</v>
      </c>
      <c r="E95" s="1" t="s">
        <v>400</v>
      </c>
      <c r="G95" s="124">
        <v>0</v>
      </c>
      <c r="H95" s="125"/>
      <c r="I95" s="2" t="s">
        <v>530</v>
      </c>
      <c r="K95" t="s">
        <v>534</v>
      </c>
      <c r="N95" s="79"/>
      <c r="O95" s="124">
        <v>0</v>
      </c>
      <c r="P95" s="125"/>
      <c r="Q95" s="2" t="s">
        <v>0</v>
      </c>
      <c r="R95" s="69" t="s">
        <v>407</v>
      </c>
      <c r="S95" s="43"/>
      <c r="Z95" s="10"/>
      <c r="AA95" s="175" t="s">
        <v>553</v>
      </c>
      <c r="AB95" s="175"/>
      <c r="AC95" s="175"/>
      <c r="AD95" s="175"/>
      <c r="AE95" s="175"/>
      <c r="AF95" s="175"/>
      <c r="AG95" s="175"/>
      <c r="AH95" s="175"/>
      <c r="AI95" s="175"/>
      <c r="AJ95" s="175"/>
      <c r="AK95" s="175"/>
      <c r="AL95" s="175"/>
      <c r="AM95" s="175"/>
      <c r="AN95" s="175"/>
      <c r="AO95" s="175"/>
      <c r="AP95" s="175"/>
      <c r="AQ95" s="175"/>
      <c r="AR95" s="175"/>
      <c r="AS95" s="175"/>
      <c r="AT95" s="175"/>
      <c r="AU95" s="175"/>
      <c r="AV95" s="175"/>
      <c r="AW95" t="b">
        <f>NOT(AND(C85=1,D91=1))</f>
        <v>1</v>
      </c>
      <c r="AX95" t="b">
        <f>NOT(AND(C85=1,D91=1))</f>
        <v>1</v>
      </c>
      <c r="AY95" t="b">
        <f>OR(AND(NOT(AW95),ISBLANK(G95)),AND(NOT(AX95),ISBLANK(O95)))</f>
        <v>0</v>
      </c>
    </row>
    <row r="96" spans="2:54" ht="7.5" customHeight="1" x14ac:dyDescent="0.15">
      <c r="Z96" s="10"/>
    </row>
    <row r="97" spans="1:54" ht="13.5" customHeight="1" x14ac:dyDescent="0.15">
      <c r="B97" s="44" t="s">
        <v>442</v>
      </c>
      <c r="R97" s="69" t="s">
        <v>482</v>
      </c>
      <c r="Z97" s="10"/>
      <c r="AA97" s="175" t="s">
        <v>345</v>
      </c>
      <c r="AB97" s="175"/>
      <c r="AC97" s="175"/>
      <c r="AD97" s="175"/>
      <c r="AE97" s="175"/>
      <c r="AF97" s="175"/>
      <c r="AG97" s="175"/>
      <c r="AH97" s="175"/>
      <c r="AI97" s="175"/>
      <c r="AJ97" s="175"/>
      <c r="AK97" s="175"/>
      <c r="AL97" s="175"/>
      <c r="AM97" s="175"/>
      <c r="AN97" s="175"/>
      <c r="AO97" s="175"/>
      <c r="AP97" s="175"/>
      <c r="AQ97" s="175"/>
      <c r="AR97" s="175"/>
      <c r="AS97" s="175"/>
      <c r="AT97" s="175"/>
      <c r="AU97" s="175"/>
      <c r="AV97" s="175"/>
      <c r="AY97" t="b">
        <f>ISBLANK(N99)</f>
        <v>1</v>
      </c>
    </row>
    <row r="98" spans="1:54" ht="6.75" customHeight="1" thickBot="1" x14ac:dyDescent="0.2">
      <c r="Z98" s="10"/>
      <c r="AA98" s="70"/>
      <c r="AB98" s="70"/>
      <c r="AC98" s="70"/>
      <c r="AD98" s="70"/>
      <c r="AE98" s="70"/>
      <c r="AF98" s="70"/>
      <c r="AG98" s="70"/>
      <c r="AH98" s="70"/>
      <c r="AI98" s="70"/>
      <c r="AJ98" s="70"/>
      <c r="AK98" s="70"/>
      <c r="AL98" s="70"/>
      <c r="AM98" s="70"/>
      <c r="AN98" s="70"/>
      <c r="AO98" s="70"/>
      <c r="AP98" s="70"/>
      <c r="AQ98" s="70"/>
      <c r="AR98" s="70"/>
      <c r="AS98" s="70"/>
      <c r="AT98" s="70"/>
      <c r="AU98" s="70"/>
      <c r="AV98" s="70"/>
    </row>
    <row r="99" spans="1:54" ht="13.5" customHeight="1" thickBot="1" x14ac:dyDescent="0.2">
      <c r="D99" s="44" t="s">
        <v>127</v>
      </c>
      <c r="N99" s="336"/>
      <c r="O99" s="337"/>
      <c r="P99" s="338"/>
      <c r="Q99" s="44" t="s">
        <v>128</v>
      </c>
      <c r="Z99" s="10"/>
      <c r="AA99" s="175" t="s">
        <v>348</v>
      </c>
      <c r="AB99" s="175"/>
      <c r="AC99" s="175"/>
      <c r="AD99" s="175"/>
      <c r="AE99" s="175"/>
      <c r="AF99" s="175"/>
      <c r="AG99" s="175"/>
      <c r="AH99" s="175"/>
      <c r="AI99" s="175"/>
      <c r="AJ99" s="175"/>
      <c r="AK99" s="175"/>
      <c r="AL99" s="175"/>
      <c r="AM99" s="175"/>
      <c r="AN99" s="175"/>
      <c r="AO99" s="175"/>
      <c r="AP99" s="175"/>
      <c r="AQ99" s="175"/>
      <c r="AR99" s="175"/>
      <c r="AS99" s="175"/>
      <c r="AT99" s="175"/>
      <c r="AU99" s="175"/>
      <c r="AV99" s="175"/>
    </row>
    <row r="100" spans="1:54" ht="6.75" customHeight="1" x14ac:dyDescent="0.15">
      <c r="Z100" s="10"/>
      <c r="AA100" s="175"/>
      <c r="AB100" s="175"/>
      <c r="AC100" s="175"/>
      <c r="AD100" s="175"/>
      <c r="AE100" s="175"/>
      <c r="AF100" s="175"/>
      <c r="AG100" s="175"/>
      <c r="AH100" s="175"/>
      <c r="AI100" s="175"/>
      <c r="AJ100" s="175"/>
      <c r="AK100" s="175"/>
      <c r="AL100" s="175"/>
      <c r="AM100" s="175"/>
      <c r="AN100" s="175"/>
      <c r="AO100" s="175"/>
      <c r="AP100" s="175"/>
      <c r="AQ100" s="175"/>
      <c r="AR100" s="175"/>
      <c r="AS100" s="175"/>
      <c r="AT100" s="175"/>
      <c r="AU100" s="175"/>
      <c r="AV100" s="175"/>
    </row>
    <row r="101" spans="1:54" ht="13.5" customHeight="1" x14ac:dyDescent="0.15">
      <c r="D101" t="s">
        <v>572</v>
      </c>
      <c r="Z101" s="10"/>
      <c r="AA101" s="175" t="s">
        <v>486</v>
      </c>
      <c r="AB101" s="175"/>
      <c r="AC101" s="175"/>
      <c r="AD101" s="175"/>
      <c r="AE101" s="175"/>
      <c r="AF101" s="175"/>
      <c r="AG101" s="175"/>
      <c r="AH101" s="175"/>
      <c r="AI101" s="175"/>
      <c r="AJ101" s="175"/>
      <c r="AK101" s="175"/>
      <c r="AL101" s="175"/>
      <c r="AM101" s="175"/>
      <c r="AN101" s="175"/>
      <c r="AO101" s="175"/>
      <c r="AP101" s="175"/>
      <c r="AQ101" s="175"/>
      <c r="AR101" s="175"/>
      <c r="AS101" s="175"/>
      <c r="AT101" s="175"/>
      <c r="AU101" s="175"/>
      <c r="AV101" s="175"/>
    </row>
    <row r="102" spans="1:54" x14ac:dyDescent="0.15">
      <c r="B102" t="s">
        <v>350</v>
      </c>
      <c r="Z102" s="10"/>
    </row>
    <row r="103" spans="1:54" x14ac:dyDescent="0.15">
      <c r="Z103" s="10"/>
      <c r="AA103" s="39"/>
      <c r="AB103" s="39"/>
      <c r="AC103" s="39"/>
      <c r="AD103" s="39"/>
      <c r="AE103" s="39"/>
      <c r="AF103" s="39"/>
      <c r="AG103" s="39"/>
      <c r="AH103" s="39"/>
      <c r="AI103" s="39"/>
      <c r="AJ103" s="39"/>
      <c r="AK103" s="39"/>
      <c r="AL103" s="39"/>
      <c r="AM103" s="39"/>
      <c r="AN103" s="39"/>
      <c r="AO103" s="39"/>
      <c r="AP103" s="39"/>
      <c r="AQ103" s="39"/>
      <c r="AR103" s="39"/>
      <c r="AS103" s="39"/>
      <c r="AT103" s="39"/>
      <c r="AU103" s="39"/>
    </row>
    <row r="104" spans="1:54" x14ac:dyDescent="0.15">
      <c r="A104" s="37" t="s">
        <v>132</v>
      </c>
      <c r="Z104" s="10"/>
      <c r="AA104" s="11"/>
      <c r="AB104" s="11"/>
      <c r="AC104" s="11"/>
      <c r="AD104" s="11"/>
    </row>
    <row r="105" spans="1:54" ht="6.75" customHeight="1" x14ac:dyDescent="0.15">
      <c r="Z105" s="10"/>
      <c r="AA105" s="11"/>
      <c r="AB105" s="11"/>
      <c r="AC105" s="11"/>
      <c r="AD105" s="11"/>
    </row>
    <row r="106" spans="1:54" x14ac:dyDescent="0.15">
      <c r="B106" t="s">
        <v>133</v>
      </c>
      <c r="Z106" s="10"/>
      <c r="AA106" s="177" t="s">
        <v>146</v>
      </c>
      <c r="AB106" s="177"/>
      <c r="AC106" s="177"/>
      <c r="AD106" s="177"/>
      <c r="AE106" s="177"/>
      <c r="AF106" s="177"/>
      <c r="AG106" s="177"/>
      <c r="AH106" s="177"/>
      <c r="AI106" s="177"/>
      <c r="AJ106" s="177"/>
      <c r="AK106" s="177"/>
      <c r="AL106" s="177"/>
      <c r="AM106" s="177"/>
      <c r="AN106" s="177"/>
      <c r="AO106" s="177"/>
      <c r="AP106" s="177"/>
      <c r="AQ106" s="177"/>
      <c r="AR106" s="177"/>
      <c r="AS106" s="177"/>
      <c r="AT106" s="177"/>
      <c r="AU106" s="177"/>
      <c r="AV106" s="177"/>
    </row>
    <row r="107" spans="1:54" ht="6.75" customHeight="1" thickBot="1" x14ac:dyDescent="0.2">
      <c r="Z107" s="10"/>
      <c r="AA107" s="11"/>
      <c r="AB107" s="11"/>
      <c r="AC107" s="11"/>
      <c r="AD107" s="11"/>
    </row>
    <row r="108" spans="1:54" ht="14.25" thickBot="1" x14ac:dyDescent="0.2">
      <c r="C108" s="1" t="s">
        <v>134</v>
      </c>
      <c r="N108" s="347"/>
      <c r="O108" s="348"/>
      <c r="P108" s="348"/>
      <c r="Q108" s="348"/>
      <c r="R108" s="349"/>
      <c r="S108" t="s">
        <v>61</v>
      </c>
      <c r="T108" s="69" t="s">
        <v>407</v>
      </c>
      <c r="Z108" s="10"/>
      <c r="AA108" s="177" t="s">
        <v>147</v>
      </c>
      <c r="AB108" s="177"/>
      <c r="AC108" s="177"/>
      <c r="AD108" s="177"/>
      <c r="AE108" s="177"/>
      <c r="AF108" s="177"/>
      <c r="AG108" s="177"/>
      <c r="AH108" s="177"/>
      <c r="AI108" s="177"/>
      <c r="AJ108" s="177"/>
      <c r="AK108" s="177"/>
      <c r="AL108" s="177"/>
      <c r="AM108" s="177"/>
      <c r="AN108" s="177"/>
      <c r="AO108" s="177"/>
      <c r="AP108" s="177"/>
      <c r="AQ108" s="177"/>
      <c r="AR108" s="177"/>
      <c r="AS108" s="177"/>
      <c r="AT108" s="177"/>
      <c r="AU108" s="177"/>
      <c r="AV108" s="177"/>
      <c r="AY108" t="b">
        <f>ISBLANK(N108)</f>
        <v>1</v>
      </c>
    </row>
    <row r="109" spans="1:54" ht="6.75" customHeight="1" x14ac:dyDescent="0.15">
      <c r="Z109" s="10"/>
      <c r="AA109" s="11"/>
      <c r="AB109" s="11"/>
      <c r="AC109" s="11"/>
      <c r="AD109" s="11"/>
    </row>
    <row r="110" spans="1:54" x14ac:dyDescent="0.15">
      <c r="C110" s="1" t="s">
        <v>135</v>
      </c>
      <c r="Q110" s="69"/>
      <c r="Z110" s="10"/>
      <c r="AA110" s="177" t="s">
        <v>574</v>
      </c>
      <c r="AB110" s="177"/>
      <c r="AC110" s="177"/>
      <c r="AD110" s="177"/>
      <c r="AE110" s="177"/>
      <c r="AF110" s="177"/>
      <c r="AG110" s="177"/>
      <c r="AH110" s="177"/>
      <c r="AI110" s="177"/>
      <c r="AJ110" s="177"/>
      <c r="AK110" s="177"/>
      <c r="AL110" s="177"/>
      <c r="AM110" s="177"/>
      <c r="AN110" s="177"/>
      <c r="AO110" s="177"/>
      <c r="AP110" s="177"/>
      <c r="AQ110" s="177"/>
      <c r="AR110" s="177"/>
      <c r="AS110" s="177"/>
      <c r="AT110" s="177"/>
      <c r="AU110" s="177"/>
      <c r="AV110" s="177"/>
    </row>
    <row r="111" spans="1:54" ht="6.75" customHeight="1" thickBot="1" x14ac:dyDescent="0.2">
      <c r="Z111" s="10"/>
      <c r="AA111" s="11"/>
      <c r="AB111" s="11"/>
      <c r="AC111" s="11"/>
      <c r="AD111" s="11"/>
    </row>
    <row r="112" spans="1:54" ht="14.25" thickBot="1" x14ac:dyDescent="0.2">
      <c r="C112" s="44"/>
      <c r="D112" s="64"/>
      <c r="E112" s="44" t="s">
        <v>404</v>
      </c>
      <c r="F112" s="44"/>
      <c r="P112" s="69" t="s">
        <v>407</v>
      </c>
      <c r="Z112" s="10"/>
      <c r="AA112" s="177" t="s">
        <v>573</v>
      </c>
      <c r="AB112" s="177"/>
      <c r="AC112" s="177"/>
      <c r="AD112" s="177"/>
      <c r="AE112" s="177"/>
      <c r="AF112" s="177"/>
      <c r="AG112" s="177"/>
      <c r="AH112" s="177"/>
      <c r="AI112" s="177"/>
      <c r="AJ112" s="177"/>
      <c r="AK112" s="177"/>
      <c r="AL112" s="177"/>
      <c r="AM112" s="177"/>
      <c r="AN112" s="177"/>
      <c r="AO112" s="177"/>
      <c r="AP112" s="177"/>
      <c r="AQ112" s="177"/>
      <c r="AR112" s="177"/>
      <c r="AS112" s="177"/>
      <c r="AT112" s="177"/>
      <c r="AU112" s="177"/>
      <c r="AV112" s="177"/>
      <c r="AY112" t="b">
        <f>ISBLANK(D112)</f>
        <v>1</v>
      </c>
      <c r="BA112">
        <v>1</v>
      </c>
      <c r="BB112">
        <v>2</v>
      </c>
    </row>
    <row r="113" spans="2:54" ht="6.75" customHeight="1" x14ac:dyDescent="0.15">
      <c r="C113" s="43"/>
      <c r="Z113" s="10"/>
      <c r="AA113" s="11"/>
      <c r="AB113" s="11"/>
      <c r="AC113" s="11"/>
      <c r="AD113" s="11"/>
    </row>
    <row r="114" spans="2:54" x14ac:dyDescent="0.15">
      <c r="C114" s="44"/>
      <c r="D114" s="65" t="s">
        <v>491</v>
      </c>
      <c r="E114" s="66"/>
      <c r="F114" s="66"/>
      <c r="G114" s="66"/>
      <c r="H114" s="66"/>
      <c r="I114" s="66"/>
      <c r="J114" s="67"/>
      <c r="K114" s="333"/>
      <c r="L114" s="333"/>
      <c r="M114" s="333"/>
      <c r="N114" s="68"/>
      <c r="O114" s="66"/>
      <c r="P114" s="66"/>
      <c r="Q114" s="66"/>
      <c r="R114" s="333"/>
      <c r="S114" s="333"/>
      <c r="Z114" s="10"/>
      <c r="AA114" s="11"/>
      <c r="AB114" s="11"/>
      <c r="AC114" s="11"/>
      <c r="AD114" s="11"/>
    </row>
    <row r="115" spans="2:54" ht="7.5" customHeight="1" thickBot="1" x14ac:dyDescent="0.2">
      <c r="Z115" s="10"/>
      <c r="AA115" s="11"/>
      <c r="AB115" s="11"/>
      <c r="AC115" s="11"/>
      <c r="AD115" s="11"/>
    </row>
    <row r="116" spans="2:54" ht="14.25" thickBot="1" x14ac:dyDescent="0.2">
      <c r="E116" s="330" t="s">
        <v>487</v>
      </c>
      <c r="F116" s="330"/>
      <c r="G116" s="330"/>
      <c r="H116" s="331"/>
      <c r="I116" s="124"/>
      <c r="J116" s="125"/>
      <c r="K116" s="1" t="s">
        <v>0</v>
      </c>
      <c r="N116" s="69" t="s">
        <v>407</v>
      </c>
      <c r="P116" s="98"/>
      <c r="S116" s="43"/>
      <c r="Z116" s="10"/>
      <c r="AA116" s="11"/>
      <c r="AB116" s="11"/>
      <c r="AC116" s="11"/>
      <c r="AD116" s="11"/>
      <c r="AW116" t="b">
        <f>NOT(D112=1)</f>
        <v>1</v>
      </c>
      <c r="AY116" t="b">
        <f>AND(NOT(AW116),ISBLANK(I116))</f>
        <v>0</v>
      </c>
    </row>
    <row r="117" spans="2:54" ht="7.5" customHeight="1" x14ac:dyDescent="0.15">
      <c r="Z117" s="10"/>
      <c r="AA117" s="11"/>
      <c r="AB117" s="11"/>
      <c r="AC117" s="11"/>
      <c r="AD117" s="11"/>
    </row>
    <row r="118" spans="2:54" x14ac:dyDescent="0.15">
      <c r="B118" t="s">
        <v>136</v>
      </c>
      <c r="Z118" s="10"/>
      <c r="AA118" s="177" t="s">
        <v>149</v>
      </c>
      <c r="AB118" s="177"/>
      <c r="AC118" s="177"/>
      <c r="AD118" s="177"/>
      <c r="AE118" s="177"/>
      <c r="AF118" s="177"/>
      <c r="AG118" s="177"/>
      <c r="AH118" s="177"/>
      <c r="AI118" s="177"/>
      <c r="AJ118" s="177"/>
      <c r="AK118" s="177"/>
      <c r="AL118" s="177"/>
      <c r="AM118" s="177"/>
      <c r="AN118" s="177"/>
      <c r="AO118" s="177"/>
      <c r="AP118" s="177"/>
      <c r="AQ118" s="177"/>
      <c r="AR118" s="177"/>
      <c r="AS118" s="177"/>
      <c r="AT118" s="177"/>
      <c r="AU118" s="177"/>
      <c r="AV118" s="177"/>
    </row>
    <row r="119" spans="2:54" ht="6.75" customHeight="1" thickBot="1" x14ac:dyDescent="0.2">
      <c r="Z119" s="10"/>
      <c r="AA119" s="11"/>
      <c r="AB119" s="11"/>
      <c r="AC119" s="11"/>
      <c r="AD119" s="11"/>
    </row>
    <row r="120" spans="2:54" ht="14.25" thickBot="1" x14ac:dyDescent="0.2">
      <c r="C120" s="1" t="s">
        <v>137</v>
      </c>
      <c r="O120" s="347"/>
      <c r="P120" s="348"/>
      <c r="Q120" s="348"/>
      <c r="R120" s="348"/>
      <c r="S120" s="349"/>
      <c r="T120" t="s">
        <v>61</v>
      </c>
      <c r="Z120" s="10"/>
      <c r="AA120" s="177" t="s">
        <v>148</v>
      </c>
      <c r="AB120" s="177"/>
      <c r="AC120" s="177"/>
      <c r="AD120" s="177"/>
      <c r="AE120" s="177"/>
      <c r="AF120" s="177"/>
      <c r="AG120" s="177"/>
      <c r="AH120" s="177"/>
      <c r="AI120" s="177"/>
      <c r="AJ120" s="177"/>
      <c r="AK120" s="177"/>
      <c r="AL120" s="177"/>
      <c r="AM120" s="177"/>
      <c r="AN120" s="177"/>
      <c r="AO120" s="177"/>
      <c r="AP120" s="177"/>
      <c r="AQ120" s="177"/>
      <c r="AR120" s="177"/>
      <c r="AS120" s="177"/>
      <c r="AT120" s="177"/>
      <c r="AU120" s="177"/>
      <c r="AV120" s="177"/>
      <c r="AY120" t="b">
        <f>ISBLANK(O120)</f>
        <v>1</v>
      </c>
    </row>
    <row r="121" spans="2:54" ht="6.75" customHeight="1" x14ac:dyDescent="0.15">
      <c r="O121" s="350" t="s">
        <v>407</v>
      </c>
      <c r="P121" s="350"/>
      <c r="Q121" s="350"/>
      <c r="R121" s="350"/>
      <c r="S121" s="350"/>
      <c r="T121" s="350"/>
      <c r="Z121" s="10"/>
      <c r="AA121" s="11"/>
      <c r="AB121" s="11"/>
      <c r="AC121" s="11"/>
      <c r="AD121" s="11"/>
    </row>
    <row r="122" spans="2:54" x14ac:dyDescent="0.15">
      <c r="C122" s="1" t="s">
        <v>138</v>
      </c>
      <c r="O122" s="350"/>
      <c r="P122" s="350"/>
      <c r="Q122" s="350"/>
      <c r="R122" s="350"/>
      <c r="S122" s="350"/>
      <c r="T122" s="350"/>
      <c r="Z122" s="10"/>
      <c r="AA122" s="177" t="s">
        <v>150</v>
      </c>
      <c r="AB122" s="177"/>
      <c r="AC122" s="177"/>
      <c r="AD122" s="177"/>
      <c r="AE122" s="177"/>
      <c r="AF122" s="177"/>
      <c r="AG122" s="177"/>
      <c r="AH122" s="177"/>
      <c r="AI122" s="177"/>
      <c r="AJ122" s="177"/>
      <c r="AK122" s="177"/>
      <c r="AL122" s="177"/>
      <c r="AM122" s="177"/>
      <c r="AN122" s="177"/>
      <c r="AO122" s="177"/>
      <c r="AP122" s="177"/>
      <c r="AQ122" s="177"/>
      <c r="AR122" s="177"/>
      <c r="AS122" s="177"/>
      <c r="AT122" s="177"/>
      <c r="AU122" s="177"/>
      <c r="AV122" s="177"/>
    </row>
    <row r="123" spans="2:54" ht="6.75" customHeight="1" thickBot="1" x14ac:dyDescent="0.2">
      <c r="Z123" s="10"/>
      <c r="AA123" s="11"/>
      <c r="AB123" s="11"/>
      <c r="AC123" s="11"/>
      <c r="AD123" s="11"/>
    </row>
    <row r="124" spans="2:54" ht="14.25" thickBot="1" x14ac:dyDescent="0.2">
      <c r="C124" s="44"/>
      <c r="D124" s="64"/>
      <c r="E124" s="44" t="s">
        <v>404</v>
      </c>
      <c r="F124" s="44"/>
      <c r="P124" s="69" t="s">
        <v>407</v>
      </c>
      <c r="Z124" s="10"/>
      <c r="AA124" s="11"/>
      <c r="AB124" s="11"/>
      <c r="AC124" s="11"/>
      <c r="AD124" s="11"/>
      <c r="AY124" t="b">
        <f>ISBLANK(D124)</f>
        <v>1</v>
      </c>
      <c r="BA124">
        <v>1</v>
      </c>
      <c r="BB124">
        <v>2</v>
      </c>
    </row>
    <row r="125" spans="2:54" ht="6.75" customHeight="1" x14ac:dyDescent="0.15">
      <c r="C125" s="43"/>
      <c r="Z125" s="10"/>
      <c r="AA125" s="11"/>
      <c r="AB125" s="11"/>
      <c r="AC125" s="11"/>
      <c r="AD125" s="11"/>
    </row>
    <row r="126" spans="2:54" x14ac:dyDescent="0.15">
      <c r="C126" s="44"/>
      <c r="D126" s="65" t="s">
        <v>491</v>
      </c>
      <c r="E126" s="66"/>
      <c r="F126" s="66"/>
      <c r="G126" s="66"/>
      <c r="H126" s="66"/>
      <c r="I126" s="66"/>
      <c r="J126" s="67"/>
      <c r="K126" s="333"/>
      <c r="L126" s="333"/>
      <c r="M126" s="333"/>
      <c r="N126" s="68"/>
      <c r="O126" s="66"/>
      <c r="P126" s="66"/>
      <c r="Q126" s="66"/>
      <c r="R126" s="333"/>
      <c r="S126" s="333"/>
      <c r="Z126" s="10"/>
      <c r="AA126" s="11"/>
      <c r="AB126" s="11"/>
      <c r="AC126" s="11"/>
      <c r="AD126" s="11"/>
    </row>
    <row r="127" spans="2:54" ht="6" customHeight="1" thickBot="1" x14ac:dyDescent="0.2">
      <c r="Z127" s="10"/>
      <c r="AA127" s="11"/>
      <c r="AB127" s="11"/>
      <c r="AC127" s="11"/>
      <c r="AD127" s="11"/>
    </row>
    <row r="128" spans="2:54" ht="14.25" thickBot="1" x14ac:dyDescent="0.2">
      <c r="E128" s="330" t="s">
        <v>487</v>
      </c>
      <c r="F128" s="330"/>
      <c r="G128" s="330"/>
      <c r="H128" s="331"/>
      <c r="I128" s="124"/>
      <c r="J128" s="125"/>
      <c r="K128" s="1" t="s">
        <v>0</v>
      </c>
      <c r="N128" s="69" t="s">
        <v>407</v>
      </c>
      <c r="O128" s="98"/>
      <c r="P128" s="98"/>
      <c r="Q128" s="80"/>
      <c r="S128" s="43"/>
      <c r="Z128" s="10"/>
      <c r="AA128" s="11"/>
      <c r="AB128" s="11"/>
      <c r="AC128" s="11"/>
      <c r="AD128" s="11"/>
      <c r="AW128" t="b">
        <f>NOT(D124=1)</f>
        <v>1</v>
      </c>
      <c r="AY128" t="b">
        <f>AND(NOT(AW128),ISBLANK(I128))</f>
        <v>0</v>
      </c>
    </row>
    <row r="129" spans="1:51" ht="6" customHeight="1" x14ac:dyDescent="0.15">
      <c r="Z129" s="10"/>
      <c r="AA129" s="11"/>
      <c r="AB129" s="11"/>
      <c r="AC129" s="11"/>
      <c r="AD129" s="11"/>
    </row>
    <row r="130" spans="1:51" x14ac:dyDescent="0.15">
      <c r="A130" s="37" t="s">
        <v>139</v>
      </c>
      <c r="Z130" s="10"/>
      <c r="AA130" s="11"/>
      <c r="AB130" s="11"/>
      <c r="AC130" s="11"/>
      <c r="AD130" s="11"/>
    </row>
    <row r="131" spans="1:51" ht="6.75" customHeight="1" x14ac:dyDescent="0.15">
      <c r="Z131" s="10"/>
      <c r="AA131" s="11"/>
      <c r="AB131" s="11"/>
      <c r="AC131" s="11"/>
      <c r="AD131" s="11"/>
    </row>
    <row r="132" spans="1:51" x14ac:dyDescent="0.15">
      <c r="B132" s="46" t="s">
        <v>544</v>
      </c>
      <c r="Z132" s="10"/>
      <c r="AA132" s="11"/>
      <c r="AB132" s="11"/>
      <c r="AC132" s="11"/>
      <c r="AD132" s="11"/>
    </row>
    <row r="133" spans="1:51" ht="20.25" customHeight="1" x14ac:dyDescent="0.15">
      <c r="Z133" s="10"/>
      <c r="AA133" s="11"/>
      <c r="AB133" s="11"/>
      <c r="AC133" s="11"/>
      <c r="AD133" s="11"/>
    </row>
    <row r="134" spans="1:51" x14ac:dyDescent="0.15">
      <c r="B134" t="s">
        <v>545</v>
      </c>
      <c r="Z134" s="10"/>
      <c r="AA134" s="11"/>
      <c r="AB134" s="11"/>
      <c r="AC134" s="11"/>
      <c r="AD134" s="11"/>
    </row>
    <row r="135" spans="1:51" ht="6.75" customHeight="1" x14ac:dyDescent="0.15">
      <c r="Z135" s="10"/>
      <c r="AA135" s="11"/>
      <c r="AB135" s="11"/>
      <c r="AC135" s="11"/>
      <c r="AD135" s="11"/>
    </row>
    <row r="136" spans="1:51" x14ac:dyDescent="0.15">
      <c r="B136" s="1" t="s">
        <v>140</v>
      </c>
      <c r="Z136" s="10"/>
      <c r="AA136" s="177" t="s">
        <v>151</v>
      </c>
      <c r="AB136" s="177"/>
      <c r="AC136" s="177"/>
      <c r="AD136" s="177"/>
      <c r="AE136" s="177"/>
      <c r="AF136" s="177"/>
      <c r="AG136" s="177"/>
      <c r="AH136" s="177"/>
      <c r="AI136" s="177"/>
      <c r="AJ136" s="177"/>
      <c r="AK136" s="177"/>
      <c r="AL136" s="177"/>
      <c r="AM136" s="177"/>
      <c r="AN136" s="177"/>
      <c r="AO136" s="177"/>
      <c r="AP136" s="177"/>
      <c r="AQ136" s="177"/>
      <c r="AR136" s="177"/>
      <c r="AS136" s="177"/>
      <c r="AT136" s="177"/>
      <c r="AU136" s="177"/>
      <c r="AV136" s="177"/>
      <c r="AY136" t="b">
        <f>ISBLANK(C138)</f>
        <v>1</v>
      </c>
    </row>
    <row r="137" spans="1:51" ht="6.75" customHeight="1" thickBot="1" x14ac:dyDescent="0.2">
      <c r="Z137" s="10"/>
      <c r="AA137" s="11"/>
      <c r="AB137" s="11"/>
      <c r="AC137" s="11"/>
      <c r="AD137" s="11"/>
    </row>
    <row r="138" spans="1:51" ht="14.25" thickBot="1" x14ac:dyDescent="0.2">
      <c r="C138" s="64"/>
      <c r="D138" s="69" t="s">
        <v>407</v>
      </c>
      <c r="Z138" s="10"/>
      <c r="AA138" s="177" t="s">
        <v>152</v>
      </c>
      <c r="AB138" s="177"/>
      <c r="AC138" s="177"/>
      <c r="AD138" s="177"/>
      <c r="AE138" s="177"/>
      <c r="AF138" s="177"/>
      <c r="AG138" s="177"/>
      <c r="AH138" s="177"/>
      <c r="AI138" s="177"/>
      <c r="AJ138" s="177"/>
      <c r="AK138" s="177"/>
      <c r="AL138" s="177"/>
      <c r="AM138" s="177"/>
      <c r="AN138" s="177"/>
      <c r="AO138" s="177"/>
      <c r="AP138" s="177"/>
      <c r="AQ138" s="177"/>
      <c r="AR138" s="177"/>
      <c r="AS138" s="177"/>
      <c r="AT138" s="177"/>
      <c r="AU138" s="177"/>
      <c r="AV138" s="177"/>
    </row>
    <row r="139" spans="1:51" ht="6.75" customHeight="1" x14ac:dyDescent="0.15">
      <c r="Z139" s="10"/>
      <c r="AA139" s="11"/>
      <c r="AB139" s="11"/>
      <c r="AC139" s="11"/>
      <c r="AD139" s="11"/>
    </row>
    <row r="140" spans="1:51" x14ac:dyDescent="0.15">
      <c r="D140" s="44" t="s">
        <v>141</v>
      </c>
      <c r="Z140" s="10"/>
      <c r="AA140" s="177" t="s">
        <v>161</v>
      </c>
      <c r="AB140" s="177"/>
      <c r="AC140" s="177"/>
      <c r="AD140" s="177"/>
      <c r="AE140" s="177"/>
      <c r="AF140" s="177"/>
      <c r="AG140" s="177"/>
      <c r="AH140" s="177"/>
      <c r="AI140" s="177"/>
      <c r="AJ140" s="177"/>
      <c r="AK140" s="177"/>
      <c r="AL140" s="177"/>
      <c r="AM140" s="177"/>
      <c r="AN140" s="177"/>
      <c r="AO140" s="177"/>
      <c r="AP140" s="177"/>
      <c r="AQ140" s="177"/>
      <c r="AR140" s="177"/>
      <c r="AS140" s="177"/>
      <c r="AT140" s="177"/>
      <c r="AU140" s="177"/>
      <c r="AV140" s="177"/>
    </row>
    <row r="141" spans="1:51" ht="6.75" customHeight="1" x14ac:dyDescent="0.15">
      <c r="D141" s="44"/>
      <c r="Z141" s="10"/>
      <c r="AA141" s="11"/>
      <c r="AB141" s="11"/>
      <c r="AC141" s="11"/>
      <c r="AD141" s="11"/>
    </row>
    <row r="142" spans="1:51" x14ac:dyDescent="0.15">
      <c r="D142" s="44" t="s">
        <v>142</v>
      </c>
      <c r="Z142" s="10"/>
      <c r="AA142" s="177" t="s">
        <v>345</v>
      </c>
      <c r="AB142" s="177"/>
      <c r="AC142" s="177"/>
      <c r="AD142" s="177"/>
      <c r="AE142" s="177"/>
      <c r="AF142" s="177"/>
      <c r="AG142" s="177"/>
      <c r="AH142" s="177"/>
      <c r="AI142" s="177"/>
      <c r="AJ142" s="177"/>
      <c r="AK142" s="177"/>
      <c r="AL142" s="177"/>
      <c r="AM142" s="177"/>
      <c r="AN142" s="177"/>
      <c r="AO142" s="177"/>
      <c r="AP142" s="177"/>
      <c r="AQ142" s="177"/>
      <c r="AR142" s="177"/>
      <c r="AS142" s="177"/>
      <c r="AT142" s="177"/>
      <c r="AU142" s="177"/>
      <c r="AV142" s="177"/>
    </row>
    <row r="143" spans="1:51" ht="6.75" customHeight="1" x14ac:dyDescent="0.15">
      <c r="D143" s="44"/>
      <c r="Z143" s="10"/>
      <c r="AA143" s="11"/>
      <c r="AB143" s="11"/>
      <c r="AC143" s="11"/>
      <c r="AD143" s="11"/>
    </row>
    <row r="144" spans="1:51" x14ac:dyDescent="0.15">
      <c r="D144" s="44" t="s">
        <v>143</v>
      </c>
      <c r="Z144" s="10"/>
    </row>
    <row r="145" spans="2:51" ht="6.75" customHeight="1" x14ac:dyDescent="0.15">
      <c r="D145" s="44"/>
      <c r="Z145" s="10"/>
    </row>
    <row r="146" spans="2:51" x14ac:dyDescent="0.15">
      <c r="D146" s="44" t="s">
        <v>144</v>
      </c>
      <c r="Z146" s="10"/>
    </row>
    <row r="147" spans="2:51" ht="6.75" customHeight="1" x14ac:dyDescent="0.15">
      <c r="D147" s="44"/>
      <c r="Z147" s="10"/>
    </row>
    <row r="148" spans="2:51" x14ac:dyDescent="0.15">
      <c r="D148" s="44" t="s">
        <v>145</v>
      </c>
      <c r="Z148" s="10"/>
    </row>
    <row r="149" spans="2:51" ht="6.75" customHeight="1" x14ac:dyDescent="0.15">
      <c r="D149" s="44"/>
      <c r="Z149" s="10"/>
    </row>
    <row r="150" spans="2:51" x14ac:dyDescent="0.15">
      <c r="D150" s="44" t="s">
        <v>443</v>
      </c>
      <c r="Z150" s="10"/>
    </row>
    <row r="151" spans="2:51" ht="6.75" customHeight="1" x14ac:dyDescent="0.15">
      <c r="D151" s="44"/>
      <c r="Z151" s="10"/>
    </row>
    <row r="152" spans="2:51" x14ac:dyDescent="0.15">
      <c r="B152" s="1" t="s">
        <v>153</v>
      </c>
      <c r="Z152" s="10"/>
      <c r="AA152" s="177" t="s">
        <v>160</v>
      </c>
      <c r="AB152" s="177"/>
      <c r="AC152" s="177"/>
      <c r="AD152" s="177"/>
      <c r="AE152" s="177"/>
      <c r="AF152" s="177"/>
      <c r="AG152" s="177"/>
      <c r="AH152" s="177"/>
      <c r="AI152" s="177"/>
      <c r="AJ152" s="177"/>
      <c r="AK152" s="177"/>
      <c r="AL152" s="177"/>
      <c r="AM152" s="177"/>
      <c r="AN152" s="177"/>
      <c r="AO152" s="177"/>
      <c r="AP152" s="177"/>
      <c r="AQ152" s="177"/>
      <c r="AR152" s="177"/>
      <c r="AS152" s="177"/>
      <c r="AT152" s="177"/>
      <c r="AU152" s="177"/>
      <c r="AV152" s="177"/>
      <c r="AY152" t="b">
        <f>ISBLANK(C154)</f>
        <v>1</v>
      </c>
    </row>
    <row r="153" spans="2:51" ht="6.75" customHeight="1" thickBot="1" x14ac:dyDescent="0.2">
      <c r="Z153" s="10"/>
      <c r="AA153" s="11"/>
      <c r="AB153" s="11"/>
    </row>
    <row r="154" spans="2:51" ht="14.25" thickBot="1" x14ac:dyDescent="0.2">
      <c r="C154" s="64"/>
      <c r="D154" s="69" t="s">
        <v>407</v>
      </c>
      <c r="Z154" s="10"/>
      <c r="AA154" s="11"/>
      <c r="AB154" s="11"/>
    </row>
    <row r="155" spans="2:51" ht="6.75" customHeight="1" x14ac:dyDescent="0.15">
      <c r="Z155" s="10"/>
      <c r="AA155" s="11"/>
      <c r="AB155" s="11"/>
    </row>
    <row r="156" spans="2:51" x14ac:dyDescent="0.15">
      <c r="D156" s="44" t="s">
        <v>141</v>
      </c>
      <c r="Z156" s="10"/>
    </row>
    <row r="157" spans="2:51" ht="6.75" customHeight="1" x14ac:dyDescent="0.15">
      <c r="D157" s="44"/>
      <c r="Z157" s="10"/>
      <c r="AA157" s="11"/>
      <c r="AB157" s="11"/>
    </row>
    <row r="158" spans="2:51" x14ac:dyDescent="0.15">
      <c r="D158" s="44" t="s">
        <v>142</v>
      </c>
      <c r="Z158" s="10"/>
      <c r="AA158" s="177" t="s">
        <v>161</v>
      </c>
      <c r="AB158" s="177"/>
      <c r="AC158" s="177"/>
      <c r="AD158" s="177"/>
      <c r="AE158" s="177"/>
      <c r="AF158" s="177"/>
      <c r="AG158" s="177"/>
      <c r="AH158" s="177"/>
      <c r="AI158" s="177"/>
      <c r="AJ158" s="177"/>
      <c r="AK158" s="177"/>
      <c r="AL158" s="177"/>
      <c r="AM158" s="177"/>
      <c r="AN158" s="177"/>
      <c r="AO158" s="177"/>
      <c r="AP158" s="177"/>
      <c r="AQ158" s="177"/>
      <c r="AR158" s="177"/>
      <c r="AS158" s="177"/>
      <c r="AT158" s="177"/>
      <c r="AU158" s="177"/>
      <c r="AV158" s="177"/>
    </row>
    <row r="159" spans="2:51" ht="6.75" customHeight="1" x14ac:dyDescent="0.15">
      <c r="D159" s="44"/>
      <c r="Z159" s="10"/>
      <c r="AA159" s="11"/>
      <c r="AB159" s="11"/>
    </row>
    <row r="160" spans="2:51" x14ac:dyDescent="0.15">
      <c r="D160" s="44" t="s">
        <v>143</v>
      </c>
      <c r="Z160" s="10"/>
      <c r="AA160" s="177" t="s">
        <v>162</v>
      </c>
      <c r="AB160" s="177"/>
      <c r="AC160" s="177"/>
      <c r="AD160" s="177"/>
      <c r="AE160" s="177"/>
      <c r="AF160" s="177"/>
      <c r="AG160" s="177"/>
      <c r="AH160" s="177"/>
      <c r="AI160" s="177"/>
      <c r="AJ160" s="177"/>
      <c r="AK160" s="177"/>
      <c r="AL160" s="177"/>
      <c r="AM160" s="177"/>
      <c r="AN160" s="177"/>
      <c r="AO160" s="177"/>
      <c r="AP160" s="177"/>
      <c r="AQ160" s="177"/>
      <c r="AR160" s="177"/>
      <c r="AS160" s="177"/>
      <c r="AT160" s="177"/>
      <c r="AU160" s="177"/>
      <c r="AV160" s="177"/>
    </row>
    <row r="161" spans="2:51" ht="6.75" customHeight="1" x14ac:dyDescent="0.15">
      <c r="D161" s="44"/>
      <c r="Z161" s="10"/>
      <c r="AA161" s="11"/>
      <c r="AB161" s="11"/>
    </row>
    <row r="162" spans="2:51" x14ac:dyDescent="0.15">
      <c r="D162" s="44" t="s">
        <v>144</v>
      </c>
      <c r="Z162" s="10"/>
      <c r="AA162" s="11"/>
      <c r="AB162" s="11"/>
    </row>
    <row r="163" spans="2:51" ht="6.75" customHeight="1" x14ac:dyDescent="0.15">
      <c r="D163" s="44"/>
      <c r="Z163" s="10"/>
      <c r="AA163" s="11"/>
      <c r="AB163" s="11"/>
    </row>
    <row r="164" spans="2:51" x14ac:dyDescent="0.15">
      <c r="D164" s="44" t="s">
        <v>145</v>
      </c>
      <c r="Z164" s="10"/>
      <c r="AA164" s="11"/>
      <c r="AB164" s="11"/>
    </row>
    <row r="165" spans="2:51" ht="6.75" customHeight="1" x14ac:dyDescent="0.15">
      <c r="Z165" s="10"/>
      <c r="AA165" s="11"/>
      <c r="AB165" s="11"/>
    </row>
    <row r="166" spans="2:51" x14ac:dyDescent="0.15">
      <c r="D166" s="44" t="s">
        <v>154</v>
      </c>
      <c r="Z166" s="10"/>
      <c r="AA166" s="11"/>
      <c r="AB166" s="11"/>
    </row>
    <row r="167" spans="2:51" ht="22.5" customHeight="1" x14ac:dyDescent="0.15">
      <c r="Z167" s="10"/>
      <c r="AA167" s="11"/>
      <c r="AB167" s="11"/>
    </row>
    <row r="168" spans="2:51" x14ac:dyDescent="0.15">
      <c r="B168" t="s">
        <v>155</v>
      </c>
      <c r="Z168" s="10"/>
      <c r="AA168" s="177" t="s">
        <v>163</v>
      </c>
      <c r="AB168" s="177"/>
      <c r="AC168" s="177"/>
      <c r="AD168" s="177"/>
      <c r="AE168" s="177"/>
      <c r="AF168" s="177"/>
      <c r="AG168" s="177"/>
      <c r="AH168" s="177"/>
      <c r="AI168" s="177"/>
      <c r="AJ168" s="177"/>
      <c r="AK168" s="177"/>
      <c r="AL168" s="177"/>
      <c r="AM168" s="177"/>
      <c r="AN168" s="177"/>
      <c r="AO168" s="177"/>
      <c r="AP168" s="177"/>
      <c r="AQ168" s="177"/>
      <c r="AR168" s="177"/>
      <c r="AS168" s="177"/>
      <c r="AT168" s="177"/>
      <c r="AU168" s="177"/>
      <c r="AV168" s="177"/>
    </row>
    <row r="169" spans="2:51" ht="6.75" customHeight="1" x14ac:dyDescent="0.15">
      <c r="Z169" s="10"/>
      <c r="AA169" s="11"/>
      <c r="AB169" s="11"/>
    </row>
    <row r="170" spans="2:51" x14ac:dyDescent="0.15">
      <c r="B170" s="44" t="s">
        <v>156</v>
      </c>
      <c r="Z170" s="10"/>
      <c r="AA170" s="11"/>
      <c r="AB170" s="11"/>
      <c r="AY170" t="b">
        <f>ISBLANK(C172)</f>
        <v>1</v>
      </c>
    </row>
    <row r="171" spans="2:51" ht="6.75" customHeight="1" thickBot="1" x14ac:dyDescent="0.2">
      <c r="Z171" s="10"/>
      <c r="AA171" s="11"/>
      <c r="AB171" s="11"/>
    </row>
    <row r="172" spans="2:51" ht="14.25" thickBot="1" x14ac:dyDescent="0.2">
      <c r="C172" s="64"/>
      <c r="D172" s="44" t="s">
        <v>157</v>
      </c>
      <c r="Q172" s="69" t="s">
        <v>407</v>
      </c>
      <c r="Z172" s="10"/>
      <c r="AA172" s="11"/>
      <c r="AB172" s="11"/>
    </row>
    <row r="173" spans="2:51" ht="6.75" customHeight="1" x14ac:dyDescent="0.15">
      <c r="Z173" s="10"/>
      <c r="AA173" s="11"/>
      <c r="AB173" s="11"/>
    </row>
    <row r="174" spans="2:51" x14ac:dyDescent="0.15">
      <c r="B174" s="44" t="s">
        <v>351</v>
      </c>
      <c r="Z174" s="10"/>
      <c r="AA174" s="11"/>
      <c r="AB174" s="11"/>
      <c r="AY174" t="b">
        <f>ISBLANK(C176)</f>
        <v>1</v>
      </c>
    </row>
    <row r="175" spans="2:51" ht="6.75" customHeight="1" thickBot="1" x14ac:dyDescent="0.2">
      <c r="Z175" s="10"/>
      <c r="AA175" s="11"/>
      <c r="AB175" s="11"/>
    </row>
    <row r="176" spans="2:51" ht="14.25" thickBot="1" x14ac:dyDescent="0.2">
      <c r="C176" s="64"/>
      <c r="D176" s="44" t="s">
        <v>157</v>
      </c>
      <c r="Q176" s="69" t="s">
        <v>407</v>
      </c>
      <c r="Z176" s="10"/>
      <c r="AA176" s="11"/>
      <c r="AB176" s="11"/>
    </row>
    <row r="177" spans="2:51" ht="21.75" customHeight="1" x14ac:dyDescent="0.15">
      <c r="Z177" s="10"/>
      <c r="AA177" s="11"/>
      <c r="AB177" s="11"/>
    </row>
    <row r="178" spans="2:51" x14ac:dyDescent="0.15">
      <c r="B178" t="s">
        <v>445</v>
      </c>
      <c r="Z178" s="10"/>
      <c r="AA178" s="11"/>
      <c r="AB178" s="11"/>
    </row>
    <row r="179" spans="2:51" ht="6.75" customHeight="1" thickBot="1" x14ac:dyDescent="0.2">
      <c r="Z179" s="10"/>
      <c r="AA179" s="11"/>
      <c r="AB179" s="11"/>
    </row>
    <row r="180" spans="2:51" ht="14.25" thickBot="1" x14ac:dyDescent="0.2">
      <c r="C180" s="44"/>
      <c r="D180" s="64"/>
      <c r="E180" s="44" t="s">
        <v>404</v>
      </c>
      <c r="F180" s="44"/>
      <c r="P180" s="69" t="s">
        <v>407</v>
      </c>
      <c r="Z180" s="10"/>
      <c r="AA180" s="11"/>
      <c r="AB180" s="11"/>
      <c r="AY180" t="b">
        <f>ISBLANK(D180)</f>
        <v>1</v>
      </c>
    </row>
    <row r="181" spans="2:51" ht="6.75" customHeight="1" x14ac:dyDescent="0.15">
      <c r="C181" s="43"/>
      <c r="Z181" s="10"/>
      <c r="AA181" s="11"/>
      <c r="AB181" s="11"/>
    </row>
    <row r="182" spans="2:51" x14ac:dyDescent="0.15">
      <c r="C182" s="44"/>
      <c r="D182" s="65" t="s">
        <v>491</v>
      </c>
      <c r="E182" s="66"/>
      <c r="F182" s="66"/>
      <c r="G182" s="66"/>
      <c r="H182" s="66"/>
      <c r="I182" s="66"/>
      <c r="J182" s="67"/>
      <c r="K182" s="333"/>
      <c r="L182" s="333"/>
      <c r="M182" s="333"/>
      <c r="N182" s="68"/>
      <c r="O182" s="66"/>
      <c r="P182" s="66"/>
      <c r="Q182" s="66"/>
      <c r="R182" s="333"/>
      <c r="S182" s="333"/>
      <c r="Z182" s="10"/>
      <c r="AA182" s="11"/>
      <c r="AB182" s="11"/>
    </row>
    <row r="183" spans="2:51" ht="6.75" customHeight="1" thickBot="1" x14ac:dyDescent="0.2">
      <c r="C183" s="44"/>
      <c r="Z183" s="10"/>
      <c r="AA183" s="11"/>
      <c r="AB183" s="11"/>
    </row>
    <row r="184" spans="2:51" ht="14.25" thickBot="1" x14ac:dyDescent="0.2">
      <c r="C184" s="44"/>
      <c r="E184" s="1" t="s">
        <v>400</v>
      </c>
      <c r="G184" s="124"/>
      <c r="H184" s="125"/>
      <c r="I184" s="2" t="s">
        <v>530</v>
      </c>
      <c r="K184" t="s">
        <v>531</v>
      </c>
      <c r="N184" s="38"/>
      <c r="O184" s="124"/>
      <c r="P184" s="125"/>
      <c r="Q184" s="2" t="s">
        <v>0</v>
      </c>
      <c r="R184" s="69" t="s">
        <v>407</v>
      </c>
      <c r="S184" s="43"/>
      <c r="Z184" s="10"/>
      <c r="AA184" s="11"/>
      <c r="AB184" s="11"/>
      <c r="AW184" t="b">
        <f>NOT(D180=1)</f>
        <v>1</v>
      </c>
      <c r="AX184" t="b">
        <f>NOT(D180=1)</f>
        <v>1</v>
      </c>
      <c r="AY184" t="b">
        <f>OR(AND(NOT(AW184),ISBLANK(G184)),AND(NOT(AX184),ISBLANK(O184)))</f>
        <v>0</v>
      </c>
    </row>
    <row r="185" spans="2:51" ht="20.25" customHeight="1" x14ac:dyDescent="0.15">
      <c r="Z185" s="10"/>
      <c r="AA185" s="11"/>
      <c r="AB185" s="11"/>
    </row>
    <row r="186" spans="2:51" x14ac:dyDescent="0.15">
      <c r="B186" t="s">
        <v>446</v>
      </c>
      <c r="Z186" s="10"/>
      <c r="AA186" s="177" t="s">
        <v>164</v>
      </c>
      <c r="AB186" s="177"/>
      <c r="AC186" s="177"/>
      <c r="AD186" s="177"/>
      <c r="AE186" s="177"/>
      <c r="AF186" s="177"/>
      <c r="AG186" s="177"/>
      <c r="AH186" s="177"/>
      <c r="AI186" s="177"/>
      <c r="AJ186" s="177"/>
      <c r="AK186" s="177"/>
      <c r="AL186" s="177"/>
      <c r="AM186" s="177"/>
      <c r="AN186" s="177"/>
      <c r="AO186" s="177"/>
      <c r="AP186" s="177"/>
      <c r="AQ186" s="177"/>
      <c r="AR186" s="177"/>
      <c r="AS186" s="177"/>
      <c r="AT186" s="177"/>
      <c r="AU186" s="177"/>
      <c r="AV186" s="177"/>
    </row>
    <row r="187" spans="2:51" ht="6.75" customHeight="1" thickBot="1" x14ac:dyDescent="0.2">
      <c r="Z187" s="10"/>
      <c r="AA187" s="11"/>
      <c r="AB187" s="11"/>
    </row>
    <row r="188" spans="2:51" ht="14.25" thickBot="1" x14ac:dyDescent="0.2">
      <c r="C188" s="44" t="s">
        <v>158</v>
      </c>
      <c r="T188" s="124"/>
      <c r="U188" s="125"/>
      <c r="V188" s="44" t="s">
        <v>159</v>
      </c>
      <c r="Z188" s="10"/>
      <c r="AA188" s="177" t="s">
        <v>165</v>
      </c>
      <c r="AB188" s="177"/>
      <c r="AC188" s="177"/>
      <c r="AD188" s="177"/>
      <c r="AE188" s="177"/>
      <c r="AF188" s="177"/>
      <c r="AG188" s="177"/>
      <c r="AH188" s="177"/>
      <c r="AI188" s="177"/>
      <c r="AJ188" s="177"/>
      <c r="AK188" s="177"/>
      <c r="AL188" s="177"/>
      <c r="AM188" s="177"/>
      <c r="AN188" s="177"/>
      <c r="AO188" s="177"/>
      <c r="AP188" s="177"/>
      <c r="AQ188" s="177"/>
      <c r="AR188" s="177"/>
      <c r="AS188" s="177"/>
      <c r="AT188" s="177"/>
      <c r="AU188" s="177"/>
      <c r="AV188" s="177"/>
    </row>
    <row r="189" spans="2:51" ht="21" customHeight="1" x14ac:dyDescent="0.15">
      <c r="T189" s="69"/>
      <c r="Z189" s="10"/>
      <c r="AA189" s="11"/>
      <c r="AB189" s="11"/>
    </row>
    <row r="190" spans="2:51" x14ac:dyDescent="0.15">
      <c r="B190" t="s">
        <v>447</v>
      </c>
      <c r="Z190" s="10"/>
      <c r="AA190" s="11"/>
      <c r="AB190" s="11"/>
    </row>
    <row r="191" spans="2:51" x14ac:dyDescent="0.15">
      <c r="Z191" s="10"/>
      <c r="AA191" s="11"/>
      <c r="AB191" s="11"/>
    </row>
    <row r="192" spans="2:51" x14ac:dyDescent="0.15">
      <c r="Z192" s="10"/>
      <c r="AA192" s="11"/>
      <c r="AB192" s="11"/>
    </row>
    <row r="193" spans="1:51" x14ac:dyDescent="0.15">
      <c r="Z193" s="10"/>
      <c r="AA193" s="11"/>
      <c r="AB193" s="11"/>
    </row>
    <row r="194" spans="1:51" x14ac:dyDescent="0.15">
      <c r="Z194" s="10"/>
      <c r="AA194" s="11"/>
      <c r="AB194" s="11"/>
    </row>
    <row r="195" spans="1:51" x14ac:dyDescent="0.15">
      <c r="Z195" s="10"/>
      <c r="AA195" s="11"/>
      <c r="AB195" s="11"/>
    </row>
    <row r="196" spans="1:51" x14ac:dyDescent="0.15">
      <c r="A196" s="37" t="s">
        <v>166</v>
      </c>
      <c r="Z196" s="10"/>
    </row>
    <row r="197" spans="1:51" ht="6.75" customHeight="1" x14ac:dyDescent="0.15">
      <c r="Z197" s="10"/>
    </row>
    <row r="198" spans="1:51" ht="13.5" customHeight="1" x14ac:dyDescent="0.15">
      <c r="B198" t="s">
        <v>167</v>
      </c>
      <c r="Z198" s="10"/>
      <c r="AA198" s="120" t="s">
        <v>354</v>
      </c>
      <c r="AB198" s="120"/>
      <c r="AC198" s="120"/>
      <c r="AD198" s="120"/>
      <c r="AE198" s="120"/>
      <c r="AF198" s="120"/>
      <c r="AG198" s="120"/>
      <c r="AH198" s="120"/>
      <c r="AI198" s="120"/>
      <c r="AJ198" s="120"/>
      <c r="AK198" s="120"/>
      <c r="AL198" s="120"/>
      <c r="AM198" s="120"/>
      <c r="AN198" s="120"/>
      <c r="AO198" s="120"/>
      <c r="AP198" s="120"/>
      <c r="AQ198" s="120"/>
      <c r="AR198" s="120"/>
      <c r="AS198" s="120"/>
      <c r="AT198" s="120"/>
      <c r="AU198" s="120"/>
      <c r="AV198" s="120"/>
    </row>
    <row r="199" spans="1:51" ht="6.75" customHeight="1" x14ac:dyDescent="0.15">
      <c r="Z199" s="10"/>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row>
    <row r="200" spans="1:51" ht="13.5" customHeight="1" x14ac:dyDescent="0.15">
      <c r="Z200" s="10"/>
      <c r="AA200" s="120" t="s">
        <v>355</v>
      </c>
      <c r="AB200" s="120"/>
      <c r="AC200" s="120"/>
      <c r="AD200" s="120"/>
      <c r="AE200" s="120"/>
      <c r="AF200" s="120"/>
      <c r="AG200" s="120"/>
      <c r="AH200" s="120"/>
      <c r="AI200" s="120"/>
      <c r="AJ200" s="120"/>
      <c r="AK200" s="120"/>
      <c r="AL200" s="120"/>
      <c r="AM200" s="120"/>
      <c r="AN200" s="120"/>
      <c r="AO200" s="120"/>
      <c r="AP200" s="120"/>
      <c r="AQ200" s="120"/>
      <c r="AR200" s="120"/>
      <c r="AS200" s="120"/>
      <c r="AT200" s="120"/>
      <c r="AU200" s="120"/>
      <c r="AV200" s="120"/>
    </row>
    <row r="201" spans="1:51" ht="6.75" customHeight="1" x14ac:dyDescent="0.15">
      <c r="Z201" s="10"/>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row>
    <row r="202" spans="1:51" x14ac:dyDescent="0.15">
      <c r="B202" s="2" t="s">
        <v>507</v>
      </c>
      <c r="Z202" s="10"/>
      <c r="AA202" s="151" t="s">
        <v>175</v>
      </c>
      <c r="AB202" s="151"/>
      <c r="AC202" s="151"/>
      <c r="AD202" s="151"/>
      <c r="AE202" s="151"/>
      <c r="AF202" s="151"/>
      <c r="AG202" s="151"/>
      <c r="AH202" s="151"/>
      <c r="AI202" s="151"/>
      <c r="AJ202" s="151"/>
      <c r="AK202" s="151"/>
      <c r="AL202" s="151"/>
      <c r="AM202" s="151"/>
      <c r="AN202" s="151"/>
      <c r="AO202" s="151"/>
      <c r="AP202" s="151"/>
      <c r="AQ202" s="151"/>
      <c r="AR202" s="151"/>
      <c r="AS202" s="151"/>
      <c r="AT202" s="151"/>
      <c r="AU202" s="151"/>
      <c r="AV202" s="151"/>
    </row>
    <row r="203" spans="1:51" ht="6.75" customHeight="1" thickBot="1" x14ac:dyDescent="0.2">
      <c r="Z203" s="10"/>
    </row>
    <row r="204" spans="1:51" ht="14.25" thickBot="1" x14ac:dyDescent="0.2">
      <c r="C204" s="64"/>
      <c r="D204" t="s">
        <v>403</v>
      </c>
      <c r="E204" s="44"/>
      <c r="K204" s="69" t="s">
        <v>407</v>
      </c>
      <c r="Z204" s="10"/>
      <c r="AA204" s="151" t="s">
        <v>176</v>
      </c>
      <c r="AB204" s="151"/>
      <c r="AC204" s="151"/>
      <c r="AD204" s="151"/>
      <c r="AE204" s="151"/>
      <c r="AF204" s="151"/>
      <c r="AG204" s="151"/>
      <c r="AH204" s="151"/>
      <c r="AI204" s="151"/>
      <c r="AJ204" s="151"/>
      <c r="AK204" s="151"/>
      <c r="AL204" s="151"/>
      <c r="AM204" s="151"/>
      <c r="AN204" s="151"/>
      <c r="AO204" s="151"/>
      <c r="AP204" s="151"/>
      <c r="AQ204" s="151"/>
      <c r="AR204" s="151"/>
      <c r="AS204" s="151"/>
      <c r="AT204" s="151"/>
      <c r="AU204" s="151"/>
      <c r="AV204" s="151"/>
      <c r="AY204" t="b">
        <f>ISBLANK(C204)</f>
        <v>1</v>
      </c>
    </row>
    <row r="205" spans="1:51" ht="6.75" customHeight="1" x14ac:dyDescent="0.15">
      <c r="C205" s="43"/>
      <c r="Z205" s="10"/>
      <c r="AA205" s="72"/>
      <c r="AB205" s="72"/>
      <c r="AC205" s="72"/>
      <c r="AD205" s="72"/>
      <c r="AE205" s="72"/>
      <c r="AF205" s="72"/>
      <c r="AG205" s="72"/>
      <c r="AH205" s="72"/>
      <c r="AI205" s="72"/>
      <c r="AJ205" s="72"/>
      <c r="AK205" s="72"/>
      <c r="AL205" s="72"/>
      <c r="AM205" s="72"/>
      <c r="AN205" s="72"/>
      <c r="AO205" s="72"/>
      <c r="AP205" s="72"/>
      <c r="AQ205" s="72"/>
      <c r="AR205" s="72"/>
      <c r="AS205" s="72"/>
      <c r="AT205" s="72"/>
      <c r="AU205" s="72"/>
      <c r="AV205" s="72"/>
    </row>
    <row r="206" spans="1:51" x14ac:dyDescent="0.15">
      <c r="C206" s="92" t="s">
        <v>398</v>
      </c>
      <c r="Z206" s="10"/>
      <c r="AA206" s="71" t="s">
        <v>177</v>
      </c>
      <c r="AB206" s="71"/>
      <c r="AC206" s="71"/>
      <c r="AD206" s="71"/>
      <c r="AE206" s="71"/>
      <c r="AF206" s="71"/>
      <c r="AG206" s="71"/>
      <c r="AH206" s="71"/>
      <c r="AI206" s="71"/>
      <c r="AJ206" s="71"/>
      <c r="AK206" s="71"/>
      <c r="AL206" s="71"/>
      <c r="AM206" s="71"/>
      <c r="AN206" s="71"/>
      <c r="AO206" s="71"/>
      <c r="AP206" s="71"/>
      <c r="AQ206" s="71"/>
      <c r="AR206" s="71"/>
      <c r="AS206" s="71"/>
      <c r="AT206" s="71"/>
      <c r="AU206" s="71"/>
      <c r="AV206" s="71"/>
    </row>
    <row r="207" spans="1:51" ht="6.75" customHeight="1" thickBot="1" x14ac:dyDescent="0.2">
      <c r="Z207" s="10"/>
    </row>
    <row r="208" spans="1:51" ht="14.25" thickBot="1" x14ac:dyDescent="0.2">
      <c r="D208" s="44" t="s">
        <v>168</v>
      </c>
      <c r="G208" s="124"/>
      <c r="H208" s="126"/>
      <c r="I208" s="125"/>
      <c r="J208" s="44" t="s">
        <v>169</v>
      </c>
      <c r="K208" s="44" t="s">
        <v>170</v>
      </c>
      <c r="M208" s="44" t="s">
        <v>172</v>
      </c>
      <c r="N208" s="19"/>
      <c r="O208" s="19"/>
      <c r="P208" s="124"/>
      <c r="Q208" s="126"/>
      <c r="R208" s="125"/>
      <c r="S208" s="44" t="s">
        <v>169</v>
      </c>
      <c r="T208" s="69"/>
      <c r="Z208" s="10"/>
      <c r="AA208" s="71" t="s">
        <v>178</v>
      </c>
      <c r="AB208" s="71"/>
      <c r="AC208" s="71"/>
      <c r="AD208" s="71"/>
      <c r="AE208" s="71"/>
      <c r="AF208" s="71"/>
      <c r="AG208" s="71"/>
      <c r="AH208" s="71"/>
      <c r="AI208" s="71"/>
      <c r="AJ208" s="71"/>
      <c r="AK208" s="71"/>
      <c r="AL208" s="71"/>
      <c r="AM208" s="71"/>
      <c r="AN208" s="71"/>
      <c r="AO208" s="71"/>
      <c r="AP208" s="71"/>
      <c r="AQ208" s="71"/>
      <c r="AR208" s="71"/>
      <c r="AS208" s="71"/>
      <c r="AT208" s="71"/>
      <c r="AU208" s="71"/>
      <c r="AV208" s="71"/>
      <c r="AW208" t="b">
        <f>NOT(C204=1)</f>
        <v>1</v>
      </c>
      <c r="AY208" t="b">
        <f>AND(AW208=FALSE,OR(ISBLANK(G208),ISBLANK(P208)))</f>
        <v>0</v>
      </c>
    </row>
    <row r="209" spans="2:51" ht="6.75" customHeight="1" thickBot="1" x14ac:dyDescent="0.2">
      <c r="Z209" s="10"/>
    </row>
    <row r="210" spans="2:51" ht="14.25" thickBot="1" x14ac:dyDescent="0.2">
      <c r="D210" s="44" t="s">
        <v>168</v>
      </c>
      <c r="G210" s="124"/>
      <c r="H210" s="126"/>
      <c r="I210" s="125"/>
      <c r="J210" s="44" t="s">
        <v>169</v>
      </c>
      <c r="K210" s="44" t="s">
        <v>170</v>
      </c>
      <c r="M210" s="44" t="s">
        <v>172</v>
      </c>
      <c r="N210" s="19"/>
      <c r="O210" s="19"/>
      <c r="P210" s="124"/>
      <c r="Q210" s="126"/>
      <c r="R210" s="125"/>
      <c r="S210" s="44" t="s">
        <v>169</v>
      </c>
      <c r="T210" s="69"/>
      <c r="Z210" s="10"/>
      <c r="AA210" s="71" t="s">
        <v>179</v>
      </c>
      <c r="AB210" s="71"/>
      <c r="AC210" s="71"/>
      <c r="AD210" s="71"/>
      <c r="AE210" s="71"/>
      <c r="AF210" s="71"/>
      <c r="AG210" s="71"/>
      <c r="AH210" s="71"/>
      <c r="AI210" s="71"/>
      <c r="AJ210" s="71"/>
      <c r="AK210" s="71"/>
      <c r="AL210" s="71"/>
      <c r="AM210" s="71"/>
      <c r="AN210" s="71"/>
      <c r="AO210" s="71"/>
      <c r="AP210" s="71"/>
      <c r="AQ210" s="71"/>
      <c r="AR210" s="71"/>
      <c r="AS210" s="71"/>
      <c r="AT210" s="71"/>
      <c r="AU210" s="71"/>
      <c r="AV210" s="71"/>
      <c r="AW210" t="b">
        <f>NOT(C204=1)</f>
        <v>1</v>
      </c>
      <c r="AY210" t="b">
        <f>AND(AW210=FALSE,OR(ISBLANK(G210),ISBLANK(P210)))</f>
        <v>0</v>
      </c>
    </row>
    <row r="211" spans="2:51" ht="6.75" customHeight="1" thickBot="1" x14ac:dyDescent="0.2">
      <c r="Z211" s="10"/>
    </row>
    <row r="212" spans="2:51" ht="14.25" thickBot="1" x14ac:dyDescent="0.2">
      <c r="D212" s="44" t="s">
        <v>168</v>
      </c>
      <c r="G212" s="124"/>
      <c r="H212" s="126"/>
      <c r="I212" s="125"/>
      <c r="J212" s="44" t="s">
        <v>169</v>
      </c>
      <c r="K212" s="44" t="s">
        <v>170</v>
      </c>
      <c r="M212" s="44" t="s">
        <v>172</v>
      </c>
      <c r="N212" s="19"/>
      <c r="O212" s="19"/>
      <c r="P212" s="124"/>
      <c r="Q212" s="126"/>
      <c r="R212" s="125"/>
      <c r="S212" s="44" t="s">
        <v>169</v>
      </c>
      <c r="Z212" s="10"/>
      <c r="AA212" s="151" t="s">
        <v>180</v>
      </c>
      <c r="AB212" s="151"/>
      <c r="AC212" s="151"/>
      <c r="AD212" s="151"/>
      <c r="AE212" s="151"/>
      <c r="AF212" s="151"/>
      <c r="AG212" s="151"/>
      <c r="AH212" s="151"/>
      <c r="AI212" s="151"/>
      <c r="AJ212" s="151"/>
      <c r="AK212" s="151"/>
      <c r="AL212" s="151"/>
      <c r="AM212" s="151"/>
      <c r="AN212" s="151"/>
      <c r="AO212" s="151"/>
      <c r="AP212" s="151"/>
      <c r="AQ212" s="151"/>
      <c r="AR212" s="151"/>
      <c r="AS212" s="151"/>
      <c r="AT212" s="151"/>
      <c r="AU212" s="151"/>
      <c r="AV212" s="151"/>
      <c r="AW212" t="b">
        <f>NOT(C204=1)</f>
        <v>1</v>
      </c>
      <c r="AY212" t="b">
        <f>AND(AW212=FALSE,OR(ISBLANK(G212),ISBLANK(P212)))</f>
        <v>0</v>
      </c>
    </row>
    <row r="213" spans="2:51" ht="6.75" customHeight="1" x14ac:dyDescent="0.15">
      <c r="Z213" s="10"/>
    </row>
    <row r="214" spans="2:51" ht="13.5" customHeight="1" x14ac:dyDescent="0.15">
      <c r="N214" t="s">
        <v>540</v>
      </c>
      <c r="Z214" s="10"/>
    </row>
    <row r="215" spans="2:51" ht="6.75" customHeight="1" thickBot="1" x14ac:dyDescent="0.2">
      <c r="Z215" s="10"/>
    </row>
    <row r="216" spans="2:51" ht="14.25" thickBot="1" x14ac:dyDescent="0.2">
      <c r="E216" s="44" t="s">
        <v>171</v>
      </c>
      <c r="P216" s="347"/>
      <c r="Q216" s="348"/>
      <c r="R216" s="348"/>
      <c r="S216" s="349"/>
      <c r="T216" s="44" t="s">
        <v>169</v>
      </c>
      <c r="Z216" s="10"/>
      <c r="AW216" t="b">
        <f>NOT(C204=1)</f>
        <v>1</v>
      </c>
    </row>
    <row r="217" spans="2:51" ht="24" customHeight="1" x14ac:dyDescent="0.15">
      <c r="P217" s="69" t="s">
        <v>407</v>
      </c>
      <c r="Z217" s="10"/>
      <c r="AY217" t="b">
        <f>AND(AW216=FALSE,ISBLANK(P216))</f>
        <v>0</v>
      </c>
    </row>
    <row r="218" spans="2:51" x14ac:dyDescent="0.15">
      <c r="B218" s="2" t="s">
        <v>352</v>
      </c>
      <c r="Z218" s="10"/>
      <c r="AA218" s="151" t="s">
        <v>181</v>
      </c>
      <c r="AB218" s="151"/>
      <c r="AC218" s="151"/>
      <c r="AD218" s="151"/>
      <c r="AE218" s="151"/>
      <c r="AF218" s="151"/>
      <c r="AG218" s="151"/>
      <c r="AH218" s="151"/>
      <c r="AI218" s="151"/>
      <c r="AJ218" s="151"/>
      <c r="AK218" s="151"/>
      <c r="AL218" s="151"/>
      <c r="AM218" s="151"/>
      <c r="AN218" s="151"/>
      <c r="AO218" s="151"/>
      <c r="AP218" s="151"/>
      <c r="AQ218" s="151"/>
      <c r="AR218" s="151"/>
      <c r="AS218" s="151"/>
      <c r="AT218" s="151"/>
      <c r="AU218" s="151"/>
      <c r="AV218" s="151"/>
    </row>
    <row r="219" spans="2:51" ht="6.75" customHeight="1" thickBot="1" x14ac:dyDescent="0.2">
      <c r="Z219" s="10"/>
    </row>
    <row r="220" spans="2:51" ht="14.25" thickBot="1" x14ac:dyDescent="0.2">
      <c r="C220" s="64">
        <v>1</v>
      </c>
      <c r="D220" t="s">
        <v>448</v>
      </c>
      <c r="E220" s="44"/>
      <c r="T220" s="69" t="s">
        <v>407</v>
      </c>
      <c r="Z220" s="10"/>
      <c r="AA220" s="71" t="s">
        <v>182</v>
      </c>
      <c r="AB220" s="71"/>
      <c r="AC220" s="71"/>
      <c r="AD220" s="71"/>
      <c r="AE220" s="71"/>
      <c r="AF220" s="71"/>
      <c r="AG220" s="71"/>
      <c r="AH220" s="71"/>
      <c r="AI220" s="71"/>
      <c r="AJ220" s="71"/>
      <c r="AK220" s="71"/>
      <c r="AL220" s="71"/>
      <c r="AM220" s="71"/>
      <c r="AN220" s="71"/>
      <c r="AO220" s="71"/>
      <c r="AP220" s="71"/>
      <c r="AQ220" s="71"/>
      <c r="AR220" s="71"/>
      <c r="AS220" s="71"/>
      <c r="AT220" s="71"/>
      <c r="AU220" s="71"/>
      <c r="AV220" s="71"/>
      <c r="AY220" t="b">
        <f>ISBLANK(C220)</f>
        <v>0</v>
      </c>
    </row>
    <row r="221" spans="2:51" ht="6.75" customHeight="1" x14ac:dyDescent="0.15">
      <c r="C221" s="43"/>
      <c r="Z221" s="10"/>
    </row>
    <row r="222" spans="2:51" x14ac:dyDescent="0.15">
      <c r="C222" s="92" t="s">
        <v>398</v>
      </c>
      <c r="Z222" s="10"/>
      <c r="AA222" s="71" t="s">
        <v>183</v>
      </c>
      <c r="AB222" s="71"/>
      <c r="AC222" s="71"/>
      <c r="AD222" s="71"/>
      <c r="AE222" s="71"/>
      <c r="AF222" s="71"/>
      <c r="AG222" s="71"/>
      <c r="AH222" s="71"/>
      <c r="AI222" s="71"/>
      <c r="AJ222" s="71"/>
      <c r="AK222" s="71"/>
      <c r="AL222" s="71"/>
      <c r="AM222" s="71"/>
      <c r="AN222" s="71"/>
      <c r="AO222" s="71"/>
      <c r="AP222" s="71"/>
      <c r="AQ222" s="71"/>
      <c r="AR222" s="71"/>
      <c r="AS222" s="71"/>
      <c r="AT222" s="71"/>
      <c r="AU222" s="71"/>
      <c r="AV222" s="71"/>
    </row>
    <row r="223" spans="2:51" ht="6.75" customHeight="1" thickBot="1" x14ac:dyDescent="0.2">
      <c r="Z223" s="10"/>
      <c r="AC223" s="71"/>
      <c r="AD223" s="71"/>
      <c r="AE223" s="71"/>
      <c r="AF223" s="71"/>
      <c r="AG223" s="71"/>
      <c r="AH223" s="71"/>
      <c r="AI223" s="71"/>
      <c r="AJ223" s="71"/>
      <c r="AK223" s="71"/>
      <c r="AL223" s="71"/>
      <c r="AM223" s="71"/>
      <c r="AN223" s="71"/>
      <c r="AO223" s="71"/>
      <c r="AP223" s="71"/>
      <c r="AQ223" s="71"/>
      <c r="AR223" s="71"/>
      <c r="AS223" s="71"/>
      <c r="AT223" s="71"/>
      <c r="AU223" s="71"/>
      <c r="AV223" s="71"/>
    </row>
    <row r="224" spans="2:51" ht="14.25" thickBot="1" x14ac:dyDescent="0.2">
      <c r="D224" s="44" t="s">
        <v>412</v>
      </c>
      <c r="L224" s="124"/>
      <c r="M224" s="126"/>
      <c r="N224" s="126"/>
      <c r="O224" s="125"/>
      <c r="P224" s="44" t="s">
        <v>188</v>
      </c>
      <c r="Q224" s="69" t="s">
        <v>407</v>
      </c>
      <c r="Z224" s="10"/>
      <c r="AA224" s="71" t="s">
        <v>184</v>
      </c>
      <c r="AW224" t="b">
        <f>NOT(C220=1)</f>
        <v>0</v>
      </c>
      <c r="AY224" t="b">
        <f>AND(AW224=FALSE,ISBLANK(L224))</f>
        <v>1</v>
      </c>
    </row>
    <row r="225" spans="2:51" ht="6.75" customHeight="1" x14ac:dyDescent="0.15">
      <c r="Z225" s="10"/>
      <c r="AA225" s="71"/>
      <c r="AB225" s="71"/>
      <c r="AC225" s="71"/>
      <c r="AD225" s="71"/>
      <c r="AE225" s="71"/>
      <c r="AF225" s="71"/>
      <c r="AG225" s="71"/>
      <c r="AH225" s="71"/>
      <c r="AI225" s="71"/>
      <c r="AJ225" s="71"/>
      <c r="AK225" s="71"/>
      <c r="AL225" s="71"/>
      <c r="AM225" s="71"/>
      <c r="AN225" s="71"/>
      <c r="AO225" s="71"/>
      <c r="AP225" s="71"/>
      <c r="AQ225" s="71"/>
      <c r="AR225" s="71"/>
      <c r="AS225" s="71"/>
      <c r="AT225" s="71"/>
      <c r="AU225" s="71"/>
      <c r="AV225" s="71"/>
    </row>
    <row r="226" spans="2:51" x14ac:dyDescent="0.15">
      <c r="B226" s="2" t="s">
        <v>449</v>
      </c>
      <c r="Z226" s="10"/>
      <c r="AA226" s="151" t="s">
        <v>185</v>
      </c>
      <c r="AB226" s="151"/>
      <c r="AC226" s="151"/>
      <c r="AD226" s="151"/>
      <c r="AE226" s="151"/>
      <c r="AF226" s="151"/>
      <c r="AG226" s="151"/>
      <c r="AH226" s="151"/>
      <c r="AI226" s="151"/>
      <c r="AJ226" s="151"/>
      <c r="AK226" s="151"/>
      <c r="AL226" s="151"/>
      <c r="AM226" s="151"/>
      <c r="AN226" s="151"/>
      <c r="AO226" s="151"/>
      <c r="AP226" s="151"/>
      <c r="AQ226" s="151"/>
      <c r="AR226" s="151"/>
      <c r="AS226" s="151"/>
      <c r="AT226" s="151"/>
      <c r="AU226" s="151"/>
      <c r="AV226" s="151"/>
    </row>
    <row r="227" spans="2:51" ht="6.75" customHeight="1" thickBot="1" x14ac:dyDescent="0.2">
      <c r="Z227" s="10"/>
    </row>
    <row r="228" spans="2:51" ht="14.25" thickBot="1" x14ac:dyDescent="0.2">
      <c r="C228" s="44"/>
      <c r="D228" s="64">
        <v>1</v>
      </c>
      <c r="E228" s="44" t="s">
        <v>404</v>
      </c>
      <c r="F228" s="44"/>
      <c r="P228" s="69" t="s">
        <v>407</v>
      </c>
      <c r="Z228" s="10"/>
      <c r="AA228" s="11"/>
      <c r="AB228" s="11"/>
      <c r="AC228" s="11"/>
      <c r="AD228" s="11"/>
      <c r="AY228" t="b">
        <f>ISBLANK(D228)</f>
        <v>0</v>
      </c>
    </row>
    <row r="229" spans="2:51" ht="6.75" customHeight="1" x14ac:dyDescent="0.15">
      <c r="C229" s="43"/>
      <c r="Z229" s="10"/>
      <c r="AA229" s="11"/>
      <c r="AB229" s="11"/>
      <c r="AC229" s="11"/>
      <c r="AD229" s="11"/>
    </row>
    <row r="230" spans="2:51" x14ac:dyDescent="0.15">
      <c r="C230" s="44"/>
      <c r="D230" s="65" t="s">
        <v>491</v>
      </c>
      <c r="E230" s="66"/>
      <c r="F230" s="66"/>
      <c r="G230" s="66"/>
      <c r="H230" s="66"/>
      <c r="I230" s="66"/>
      <c r="J230" s="67"/>
      <c r="K230" s="333"/>
      <c r="L230" s="333"/>
      <c r="M230" s="333"/>
      <c r="N230" s="68"/>
      <c r="O230" s="66"/>
      <c r="P230" s="66"/>
      <c r="Q230" s="66"/>
      <c r="R230" s="333"/>
      <c r="S230" s="333"/>
      <c r="Z230" s="10"/>
      <c r="AA230" s="11"/>
      <c r="AB230" s="11"/>
      <c r="AC230" s="11"/>
      <c r="AD230" s="11"/>
    </row>
    <row r="231" spans="2:51" ht="7.5" customHeight="1" thickBot="1" x14ac:dyDescent="0.2">
      <c r="Z231" s="10"/>
      <c r="AA231" s="11"/>
      <c r="AB231" s="11"/>
      <c r="AC231" s="11"/>
      <c r="AD231" s="11"/>
    </row>
    <row r="232" spans="2:51" ht="14.25" thickBot="1" x14ac:dyDescent="0.2">
      <c r="E232" s="330" t="s">
        <v>487</v>
      </c>
      <c r="F232" s="330"/>
      <c r="G232" s="330"/>
      <c r="H232" s="331"/>
      <c r="I232" s="124"/>
      <c r="J232" s="125"/>
      <c r="K232" s="1" t="s">
        <v>0</v>
      </c>
      <c r="N232" s="69" t="s">
        <v>407</v>
      </c>
      <c r="O232" s="98"/>
      <c r="P232" s="98"/>
      <c r="U232" s="43"/>
      <c r="Z232" s="10"/>
      <c r="AA232" s="11"/>
      <c r="AB232" s="11"/>
      <c r="AC232" s="11"/>
      <c r="AD232" s="11"/>
      <c r="AW232" t="b">
        <f>NOT(D228=1)</f>
        <v>0</v>
      </c>
      <c r="AY232" t="b">
        <f>AND(NOT(AW232),ISBLANK(I232))</f>
        <v>1</v>
      </c>
    </row>
    <row r="233" spans="2:51" ht="24" customHeight="1" x14ac:dyDescent="0.15">
      <c r="Z233" s="10"/>
    </row>
    <row r="234" spans="2:51" x14ac:dyDescent="0.15">
      <c r="B234" t="s">
        <v>353</v>
      </c>
      <c r="Z234" s="10"/>
      <c r="AA234" s="150" t="s">
        <v>186</v>
      </c>
      <c r="AB234" s="151"/>
      <c r="AC234" s="151"/>
      <c r="AD234" s="151"/>
      <c r="AE234" s="151"/>
      <c r="AF234" s="151"/>
      <c r="AG234" s="151"/>
      <c r="AH234" s="151"/>
      <c r="AI234" s="151"/>
      <c r="AJ234" s="151"/>
      <c r="AK234" s="151"/>
      <c r="AL234" s="151"/>
      <c r="AM234" s="151"/>
      <c r="AN234" s="151"/>
      <c r="AO234" s="151"/>
      <c r="AP234" s="151"/>
      <c r="AQ234" s="151"/>
      <c r="AR234" s="151"/>
      <c r="AS234" s="151"/>
      <c r="AT234" s="151"/>
      <c r="AU234" s="151"/>
      <c r="AV234" s="151"/>
    </row>
    <row r="235" spans="2:51" ht="6.75" customHeight="1" x14ac:dyDescent="0.15">
      <c r="Z235" s="10"/>
    </row>
    <row r="236" spans="2:51" x14ac:dyDescent="0.15">
      <c r="B236" s="1" t="s">
        <v>450</v>
      </c>
      <c r="Z236" s="10"/>
      <c r="AA236" s="151" t="s">
        <v>187</v>
      </c>
      <c r="AB236" s="151"/>
      <c r="AC236" s="151"/>
      <c r="AD236" s="151"/>
      <c r="AE236" s="151"/>
      <c r="AF236" s="151"/>
      <c r="AG236" s="151"/>
      <c r="AH236" s="151"/>
      <c r="AI236" s="151"/>
      <c r="AJ236" s="151"/>
      <c r="AK236" s="151"/>
      <c r="AL236" s="151"/>
      <c r="AM236" s="151"/>
      <c r="AN236" s="151"/>
      <c r="AO236" s="151"/>
      <c r="AP236" s="151"/>
      <c r="AQ236" s="151"/>
      <c r="AR236" s="151"/>
      <c r="AS236" s="151"/>
      <c r="AT236" s="151"/>
      <c r="AU236" s="151"/>
      <c r="AV236" s="151"/>
    </row>
    <row r="237" spans="2:51" ht="6.75" customHeight="1" thickBot="1" x14ac:dyDescent="0.2">
      <c r="C237" s="2"/>
      <c r="Z237" s="10"/>
    </row>
    <row r="238" spans="2:51" ht="13.5" customHeight="1" thickBot="1" x14ac:dyDescent="0.2">
      <c r="C238" s="64"/>
      <c r="D238" s="69" t="s">
        <v>407</v>
      </c>
      <c r="Z238" s="10"/>
      <c r="AY238" t="b">
        <f>ISBLANK(C238)</f>
        <v>1</v>
      </c>
    </row>
    <row r="239" spans="2:51" ht="6.75" customHeight="1" x14ac:dyDescent="0.15">
      <c r="C239" s="2"/>
      <c r="Z239" s="10"/>
    </row>
    <row r="240" spans="2:51" x14ac:dyDescent="0.15">
      <c r="D240" s="44" t="s">
        <v>173</v>
      </c>
      <c r="Z240" s="10"/>
    </row>
    <row r="241" spans="2:51" ht="6.75" customHeight="1" x14ac:dyDescent="0.15">
      <c r="D241" s="2"/>
      <c r="Z241" s="10"/>
    </row>
    <row r="242" spans="2:51" x14ac:dyDescent="0.15">
      <c r="D242" s="44" t="s">
        <v>174</v>
      </c>
      <c r="Z242" s="10"/>
    </row>
    <row r="243" spans="2:51" x14ac:dyDescent="0.15">
      <c r="B243" s="1" t="s">
        <v>451</v>
      </c>
      <c r="Z243" s="10"/>
    </row>
    <row r="244" spans="2:51" ht="6.75" customHeight="1" thickBot="1" x14ac:dyDescent="0.2">
      <c r="Z244" s="10"/>
    </row>
    <row r="245" spans="2:51" ht="14.25" thickBot="1" x14ac:dyDescent="0.2">
      <c r="C245" s="44"/>
      <c r="D245" s="64"/>
      <c r="E245" s="44" t="s">
        <v>404</v>
      </c>
      <c r="F245" s="44"/>
      <c r="P245" s="69" t="s">
        <v>407</v>
      </c>
      <c r="Z245" s="10"/>
      <c r="AA245" s="11"/>
      <c r="AB245" s="11"/>
      <c r="AC245" s="11"/>
      <c r="AD245" s="11"/>
      <c r="AY245" t="b">
        <f>ISBLANK(D245)</f>
        <v>1</v>
      </c>
    </row>
    <row r="246" spans="2:51" ht="6.75" customHeight="1" x14ac:dyDescent="0.15">
      <c r="C246" s="43"/>
      <c r="Z246" s="10"/>
      <c r="AA246" s="11"/>
      <c r="AB246" s="11"/>
      <c r="AC246" s="11"/>
      <c r="AD246" s="11"/>
    </row>
    <row r="247" spans="2:51" x14ac:dyDescent="0.15">
      <c r="C247" s="44"/>
      <c r="D247" s="65" t="s">
        <v>491</v>
      </c>
      <c r="E247" s="66"/>
      <c r="F247" s="66"/>
      <c r="G247" s="66"/>
      <c r="H247" s="66"/>
      <c r="I247" s="66"/>
      <c r="J247" s="67"/>
      <c r="K247" s="333"/>
      <c r="L247" s="333"/>
      <c r="M247" s="333"/>
      <c r="N247" s="68"/>
      <c r="O247" s="66"/>
      <c r="P247" s="66"/>
      <c r="Q247" s="66"/>
      <c r="R247" s="333"/>
      <c r="S247" s="333"/>
      <c r="Z247" s="10"/>
      <c r="AA247" s="11"/>
      <c r="AB247" s="11"/>
      <c r="AC247" s="11"/>
      <c r="AD247" s="11"/>
    </row>
    <row r="248" spans="2:51" ht="7.5" customHeight="1" thickBot="1" x14ac:dyDescent="0.2">
      <c r="Z248" s="10"/>
      <c r="AA248" s="11"/>
      <c r="AB248" s="11"/>
      <c r="AC248" s="11"/>
      <c r="AD248" s="11"/>
    </row>
    <row r="249" spans="2:51" ht="14.25" thickBot="1" x14ac:dyDescent="0.2">
      <c r="E249" s="330" t="s">
        <v>487</v>
      </c>
      <c r="F249" s="330"/>
      <c r="G249" s="330"/>
      <c r="H249" s="331"/>
      <c r="I249" s="124">
        <v>0</v>
      </c>
      <c r="J249" s="125"/>
      <c r="K249" s="2" t="s">
        <v>0</v>
      </c>
      <c r="N249" s="69" t="s">
        <v>407</v>
      </c>
      <c r="O249" s="98"/>
      <c r="P249" s="98"/>
      <c r="U249" s="43"/>
      <c r="Z249" s="10"/>
      <c r="AA249" s="11"/>
      <c r="AB249" s="11"/>
      <c r="AC249" s="11"/>
      <c r="AD249" s="11"/>
      <c r="AW249" t="b">
        <f>NOT(D245=1)</f>
        <v>1</v>
      </c>
      <c r="AY249" t="b">
        <f>AND(NOT(AW249),ISBLANK(I249))</f>
        <v>0</v>
      </c>
    </row>
    <row r="250" spans="2:51" ht="24" customHeight="1" x14ac:dyDescent="0.15">
      <c r="Z250" s="10"/>
    </row>
    <row r="251" spans="2:51" x14ac:dyDescent="0.15">
      <c r="B251" t="s">
        <v>189</v>
      </c>
      <c r="Z251" s="10"/>
      <c r="AA251" s="11"/>
      <c r="AB251" s="11"/>
      <c r="AC251" s="11"/>
      <c r="AD251" s="11"/>
      <c r="AE251" s="11"/>
      <c r="AF251" s="11"/>
      <c r="AG251" s="11"/>
      <c r="AH251" s="11"/>
      <c r="AI251" s="11"/>
      <c r="AJ251" s="11"/>
      <c r="AK251" s="11"/>
      <c r="AL251" s="11"/>
      <c r="AM251" s="11"/>
      <c r="AN251" s="11"/>
      <c r="AO251" s="11"/>
      <c r="AP251" s="11"/>
      <c r="AQ251" s="11"/>
      <c r="AR251" s="11"/>
      <c r="AS251" s="11"/>
      <c r="AT251" s="11"/>
      <c r="AU251" s="11"/>
      <c r="AV251" s="11"/>
    </row>
    <row r="252" spans="2:51" ht="6.75" customHeight="1" x14ac:dyDescent="0.15">
      <c r="Z252" s="10"/>
      <c r="AA252" s="11"/>
      <c r="AB252" s="11"/>
      <c r="AC252" s="11"/>
      <c r="AD252" s="11"/>
      <c r="AE252" s="11"/>
      <c r="AF252" s="11"/>
      <c r="AG252" s="11"/>
      <c r="AH252" s="11"/>
      <c r="AI252" s="11"/>
      <c r="AJ252" s="11"/>
      <c r="AK252" s="11"/>
      <c r="AL252" s="11"/>
      <c r="AM252" s="11"/>
      <c r="AN252" s="11"/>
      <c r="AO252" s="11"/>
      <c r="AP252" s="11"/>
      <c r="AQ252" s="11"/>
      <c r="AR252" s="11"/>
      <c r="AS252" s="11"/>
      <c r="AT252" s="11"/>
      <c r="AU252" s="11"/>
      <c r="AV252" s="11"/>
    </row>
    <row r="253" spans="2:51" x14ac:dyDescent="0.15">
      <c r="C253" t="s">
        <v>190</v>
      </c>
      <c r="Z253" s="10"/>
      <c r="AA253" s="177" t="s">
        <v>191</v>
      </c>
      <c r="AB253" s="177"/>
      <c r="AC253" s="177"/>
      <c r="AD253" s="177"/>
      <c r="AE253" s="177"/>
      <c r="AF253" s="177"/>
      <c r="AG253" s="177"/>
      <c r="AH253" s="177"/>
      <c r="AI253" s="177"/>
      <c r="AJ253" s="177"/>
      <c r="AK253" s="177"/>
      <c r="AL253" s="177"/>
      <c r="AM253" s="177"/>
      <c r="AN253" s="177"/>
      <c r="AO253" s="177"/>
      <c r="AP253" s="177"/>
      <c r="AQ253" s="177"/>
      <c r="AR253" s="177"/>
      <c r="AS253" s="177"/>
      <c r="AT253" s="177"/>
      <c r="AU253" s="177"/>
      <c r="AV253" s="177"/>
    </row>
    <row r="254" spans="2:51" ht="6.75" customHeight="1" thickBot="1" x14ac:dyDescent="0.2">
      <c r="Z254" s="10"/>
      <c r="AA254" s="11"/>
      <c r="AB254" s="11"/>
      <c r="AC254" s="11"/>
      <c r="AD254" s="11"/>
      <c r="AE254" s="11"/>
      <c r="AF254" s="11"/>
      <c r="AG254" s="11"/>
      <c r="AH254" s="11"/>
      <c r="AI254" s="11"/>
      <c r="AJ254" s="11"/>
      <c r="AK254" s="11"/>
      <c r="AL254" s="11"/>
      <c r="AM254" s="11"/>
      <c r="AN254" s="11"/>
      <c r="AO254" s="11"/>
      <c r="AP254" s="11"/>
      <c r="AQ254" s="11"/>
      <c r="AR254" s="11"/>
      <c r="AS254" s="11"/>
      <c r="AT254" s="11"/>
      <c r="AU254" s="11"/>
      <c r="AV254" s="11"/>
    </row>
    <row r="255" spans="2:51" ht="14.25" thickBot="1" x14ac:dyDescent="0.2">
      <c r="C255" s="44"/>
      <c r="D255" s="64"/>
      <c r="E255" s="44" t="s">
        <v>404</v>
      </c>
      <c r="F255" s="44"/>
      <c r="P255" s="69" t="s">
        <v>407</v>
      </c>
      <c r="Z255" s="10"/>
      <c r="AA255" s="11"/>
      <c r="AB255" s="11"/>
      <c r="AC255" s="11"/>
      <c r="AD255" s="11"/>
      <c r="AY255" t="b">
        <f>ISBLANK(D255)</f>
        <v>1</v>
      </c>
    </row>
    <row r="256" spans="2:51" ht="6.75" customHeight="1" x14ac:dyDescent="0.15">
      <c r="C256" s="43"/>
      <c r="Z256" s="10"/>
      <c r="AA256" s="11"/>
      <c r="AB256" s="11"/>
      <c r="AC256" s="11"/>
      <c r="AD256" s="11"/>
    </row>
    <row r="257" spans="1:51" x14ac:dyDescent="0.15">
      <c r="C257" s="44"/>
      <c r="D257" s="65" t="s">
        <v>491</v>
      </c>
      <c r="E257" s="66"/>
      <c r="F257" s="66"/>
      <c r="G257" s="66"/>
      <c r="H257" s="66"/>
      <c r="I257" s="66"/>
      <c r="J257" s="67"/>
      <c r="K257" s="333"/>
      <c r="L257" s="333"/>
      <c r="M257" s="333"/>
      <c r="N257" s="68"/>
      <c r="O257" s="66"/>
      <c r="P257" s="66"/>
      <c r="Q257" s="66"/>
      <c r="R257" s="333"/>
      <c r="S257" s="333"/>
      <c r="Z257" s="10"/>
      <c r="AA257" s="11"/>
      <c r="AB257" s="11"/>
      <c r="AC257" s="11"/>
      <c r="AD257" s="11"/>
    </row>
    <row r="258" spans="1:51" ht="7.5" customHeight="1" thickBot="1" x14ac:dyDescent="0.2">
      <c r="Z258" s="10"/>
      <c r="AA258" s="11"/>
      <c r="AB258" s="11"/>
      <c r="AC258" s="11"/>
      <c r="AD258" s="11"/>
    </row>
    <row r="259" spans="1:51" ht="14.25" thickBot="1" x14ac:dyDescent="0.2">
      <c r="E259" s="328" t="s">
        <v>487</v>
      </c>
      <c r="F259" s="328"/>
      <c r="G259" s="328"/>
      <c r="H259" s="329"/>
      <c r="I259" s="124">
        <v>0</v>
      </c>
      <c r="J259" s="125"/>
      <c r="K259" s="2" t="s">
        <v>0</v>
      </c>
      <c r="N259" s="69" t="s">
        <v>407</v>
      </c>
      <c r="O259" s="98"/>
      <c r="P259" s="98"/>
      <c r="U259" s="43"/>
      <c r="Z259" s="10"/>
      <c r="AA259" s="11"/>
      <c r="AB259" s="11"/>
      <c r="AC259" s="11"/>
      <c r="AD259" s="11"/>
      <c r="AW259" t="b">
        <f>NOT(D255=1)</f>
        <v>1</v>
      </c>
      <c r="AY259" t="b">
        <f>AND(NOT(AW259),ISBLANK(I259))</f>
        <v>0</v>
      </c>
    </row>
    <row r="260" spans="1:51" ht="21" customHeight="1" x14ac:dyDescent="0.15">
      <c r="Z260" s="10"/>
      <c r="AA260" s="11"/>
      <c r="AB260" s="11"/>
      <c r="AC260" s="11"/>
      <c r="AD260" s="11"/>
      <c r="AE260" s="11"/>
      <c r="AF260" s="11"/>
      <c r="AG260" s="11"/>
      <c r="AH260" s="11"/>
      <c r="AI260" s="11"/>
      <c r="AJ260" s="11"/>
      <c r="AK260" s="11"/>
      <c r="AL260" s="11"/>
      <c r="AM260" s="11"/>
      <c r="AN260" s="11"/>
      <c r="AO260" s="11"/>
      <c r="AP260" s="11"/>
      <c r="AQ260" s="11"/>
      <c r="AR260" s="11"/>
      <c r="AS260" s="11"/>
      <c r="AT260" s="11"/>
      <c r="AU260" s="11"/>
      <c r="AV260" s="11"/>
    </row>
    <row r="261" spans="1:51" x14ac:dyDescent="0.15">
      <c r="A261" s="37" t="s">
        <v>192</v>
      </c>
      <c r="Z261" s="10"/>
      <c r="AA261" s="11"/>
      <c r="AB261" s="11"/>
      <c r="AC261" s="11"/>
      <c r="AD261" s="11"/>
      <c r="AE261" s="11"/>
      <c r="AF261" s="11"/>
      <c r="AG261" s="11"/>
      <c r="AH261" s="11"/>
      <c r="AI261" s="11"/>
      <c r="AJ261" s="11"/>
      <c r="AK261" s="11"/>
      <c r="AL261" s="11"/>
      <c r="AM261" s="11"/>
      <c r="AN261" s="11"/>
      <c r="AO261" s="11"/>
      <c r="AP261" s="11"/>
      <c r="AQ261" s="11"/>
      <c r="AR261" s="11"/>
      <c r="AS261" s="11"/>
      <c r="AT261" s="11"/>
      <c r="AU261" s="11"/>
      <c r="AV261" s="11"/>
    </row>
    <row r="262" spans="1:51" ht="6.75" customHeight="1" x14ac:dyDescent="0.15">
      <c r="Z262" s="10"/>
      <c r="AA262" s="11"/>
      <c r="AB262" s="11"/>
      <c r="AC262" s="11"/>
      <c r="AD262" s="11"/>
      <c r="AE262" s="11"/>
      <c r="AF262" s="11"/>
      <c r="AG262" s="11"/>
      <c r="AH262" s="11"/>
      <c r="AI262" s="11"/>
      <c r="AJ262" s="11"/>
      <c r="AK262" s="11"/>
      <c r="AL262" s="11"/>
      <c r="AM262" s="11"/>
      <c r="AN262" s="11"/>
      <c r="AO262" s="11"/>
      <c r="AP262" s="11"/>
      <c r="AQ262" s="11"/>
      <c r="AR262" s="11"/>
      <c r="AS262" s="11"/>
      <c r="AT262" s="11"/>
      <c r="AU262" s="11"/>
      <c r="AV262" s="11"/>
    </row>
    <row r="263" spans="1:51" x14ac:dyDescent="0.15">
      <c r="B263" s="43" t="s">
        <v>193</v>
      </c>
      <c r="Z263" s="10"/>
      <c r="AA263" s="177" t="s">
        <v>199</v>
      </c>
      <c r="AB263" s="177"/>
      <c r="AC263" s="177"/>
      <c r="AD263" s="177"/>
      <c r="AE263" s="177"/>
      <c r="AF263" s="177"/>
      <c r="AG263" s="177"/>
      <c r="AH263" s="177"/>
      <c r="AI263" s="177"/>
      <c r="AJ263" s="177"/>
      <c r="AK263" s="177"/>
      <c r="AL263" s="177"/>
      <c r="AM263" s="177"/>
      <c r="AN263" s="177"/>
      <c r="AO263" s="177"/>
      <c r="AP263" s="177"/>
      <c r="AQ263" s="177"/>
      <c r="AR263" s="177"/>
      <c r="AS263" s="177"/>
      <c r="AT263" s="177"/>
      <c r="AU263" s="177"/>
      <c r="AV263" s="177"/>
    </row>
    <row r="264" spans="1:51" ht="6.75" customHeight="1" x14ac:dyDescent="0.15">
      <c r="Z264" s="10"/>
      <c r="AA264" s="11"/>
      <c r="AB264" s="11"/>
      <c r="AC264" s="11"/>
      <c r="AD264" s="11"/>
      <c r="AE264" s="11"/>
      <c r="AF264" s="11"/>
      <c r="AG264" s="11"/>
      <c r="AH264" s="11"/>
      <c r="AI264" s="11"/>
      <c r="AJ264" s="11"/>
      <c r="AK264" s="11"/>
      <c r="AL264" s="11"/>
      <c r="AM264" s="11"/>
      <c r="AN264" s="11"/>
      <c r="AO264" s="11"/>
      <c r="AP264" s="11"/>
      <c r="AQ264" s="11"/>
      <c r="AR264" s="11"/>
      <c r="AS264" s="11"/>
      <c r="AT264" s="11"/>
      <c r="AU264" s="11"/>
      <c r="AV264" s="11"/>
    </row>
    <row r="265" spans="1:51" x14ac:dyDescent="0.15">
      <c r="C265" s="1" t="s">
        <v>194</v>
      </c>
      <c r="Z265" s="10"/>
      <c r="AA265" s="11"/>
      <c r="AB265" s="11"/>
      <c r="AC265" s="11"/>
      <c r="AD265" s="11"/>
      <c r="AE265" s="11"/>
      <c r="AF265" s="11"/>
      <c r="AG265" s="11"/>
      <c r="AH265" s="11"/>
      <c r="AI265" s="11"/>
      <c r="AJ265" s="11"/>
      <c r="AK265" s="11"/>
      <c r="AL265" s="11"/>
      <c r="AM265" s="11"/>
      <c r="AN265" s="11"/>
      <c r="AO265" s="11"/>
      <c r="AP265" s="11"/>
      <c r="AQ265" s="11"/>
      <c r="AR265" s="11"/>
      <c r="AS265" s="11"/>
      <c r="AT265" s="11"/>
      <c r="AU265" s="11"/>
      <c r="AV265" s="11"/>
    </row>
    <row r="266" spans="1:51" ht="6.75" customHeight="1" x14ac:dyDescent="0.15">
      <c r="Z266" s="10"/>
      <c r="AA266" s="11"/>
      <c r="AB266" s="11"/>
      <c r="AC266" s="11"/>
      <c r="AD266" s="11"/>
      <c r="AE266" s="11"/>
      <c r="AF266" s="11"/>
      <c r="AG266" s="11"/>
      <c r="AH266" s="11"/>
      <c r="AI266" s="11"/>
      <c r="AJ266" s="11"/>
      <c r="AK266" s="11"/>
      <c r="AL266" s="11"/>
      <c r="AM266" s="11"/>
      <c r="AN266" s="11"/>
      <c r="AO266" s="11"/>
      <c r="AP266" s="11"/>
      <c r="AQ266" s="11"/>
      <c r="AR266" s="11"/>
      <c r="AS266" s="11"/>
      <c r="AT266" s="11"/>
      <c r="AU266" s="11"/>
      <c r="AV266" s="11"/>
    </row>
    <row r="267" spans="1:51" x14ac:dyDescent="0.15">
      <c r="B267" s="2" t="s">
        <v>233</v>
      </c>
      <c r="Z267" s="10"/>
      <c r="AA267" s="177" t="s">
        <v>200</v>
      </c>
      <c r="AB267" s="177"/>
      <c r="AC267" s="177"/>
      <c r="AD267" s="177"/>
      <c r="AE267" s="177"/>
      <c r="AF267" s="177"/>
      <c r="AG267" s="177"/>
      <c r="AH267" s="177"/>
      <c r="AI267" s="177"/>
      <c r="AJ267" s="177"/>
      <c r="AK267" s="177"/>
      <c r="AL267" s="177"/>
      <c r="AM267" s="177"/>
      <c r="AN267" s="177"/>
      <c r="AO267" s="177"/>
      <c r="AP267" s="177"/>
      <c r="AQ267" s="177"/>
      <c r="AR267" s="177"/>
      <c r="AS267" s="177"/>
      <c r="AT267" s="177"/>
      <c r="AU267" s="177"/>
      <c r="AV267" s="177"/>
    </row>
    <row r="268" spans="1:51" ht="6.75" customHeight="1" thickBot="1" x14ac:dyDescent="0.2">
      <c r="Z268" s="10"/>
      <c r="AA268" s="11"/>
      <c r="AB268" s="11"/>
      <c r="AC268" s="11"/>
      <c r="AD268" s="11"/>
      <c r="AE268" s="11"/>
      <c r="AF268" s="11"/>
      <c r="AG268" s="11"/>
      <c r="AH268" s="11"/>
      <c r="AI268" s="11"/>
      <c r="AJ268" s="11"/>
      <c r="AK268" s="11"/>
      <c r="AL268" s="11"/>
      <c r="AM268" s="11"/>
      <c r="AN268" s="11"/>
      <c r="AO268" s="11"/>
      <c r="AP268" s="11"/>
      <c r="AQ268" s="11"/>
      <c r="AR268" s="11"/>
      <c r="AS268" s="11"/>
      <c r="AT268" s="11"/>
      <c r="AU268" s="11"/>
      <c r="AV268" s="11"/>
    </row>
    <row r="269" spans="1:51" ht="14.25" thickBot="1" x14ac:dyDescent="0.2">
      <c r="C269" s="44"/>
      <c r="D269" s="64"/>
      <c r="E269" s="44" t="s">
        <v>404</v>
      </c>
      <c r="F269" s="44"/>
      <c r="P269" s="69" t="s">
        <v>407</v>
      </c>
      <c r="Z269" s="10"/>
      <c r="AA269" s="11"/>
      <c r="AB269" s="11"/>
      <c r="AC269" s="11"/>
      <c r="AD269" s="11"/>
      <c r="AY269" t="b">
        <f>ISBLANK(D269)</f>
        <v>1</v>
      </c>
    </row>
    <row r="270" spans="1:51" ht="6.75" customHeight="1" x14ac:dyDescent="0.15">
      <c r="C270" s="43"/>
      <c r="Z270" s="10"/>
      <c r="AA270" s="11"/>
      <c r="AB270" s="11"/>
      <c r="AC270" s="11"/>
      <c r="AD270" s="11"/>
    </row>
    <row r="271" spans="1:51" x14ac:dyDescent="0.15">
      <c r="C271" s="44"/>
      <c r="D271" s="65" t="s">
        <v>491</v>
      </c>
      <c r="E271" s="66"/>
      <c r="F271" s="66"/>
      <c r="G271" s="66"/>
      <c r="H271" s="66"/>
      <c r="I271" s="66"/>
      <c r="J271" s="67"/>
      <c r="K271" s="333"/>
      <c r="L271" s="333"/>
      <c r="M271" s="333"/>
      <c r="N271" s="68"/>
      <c r="O271" s="66"/>
      <c r="P271" s="66"/>
      <c r="Q271" s="66"/>
      <c r="R271" s="333"/>
      <c r="S271" s="333"/>
      <c r="Z271" s="10"/>
      <c r="AA271" s="11"/>
      <c r="AB271" s="11"/>
      <c r="AC271" s="11"/>
      <c r="AD271" s="11"/>
    </row>
    <row r="272" spans="1:51" ht="7.5" customHeight="1" thickBot="1" x14ac:dyDescent="0.2">
      <c r="Z272" s="10"/>
      <c r="AA272" s="11"/>
      <c r="AB272" s="11"/>
      <c r="AC272" s="11"/>
      <c r="AD272" s="11"/>
    </row>
    <row r="273" spans="2:51" ht="14.25" thickBot="1" x14ac:dyDescent="0.2">
      <c r="E273" s="330" t="s">
        <v>488</v>
      </c>
      <c r="F273" s="330"/>
      <c r="G273" s="330"/>
      <c r="H273" s="331"/>
      <c r="I273" s="124">
        <v>0</v>
      </c>
      <c r="J273" s="125"/>
      <c r="K273" s="2" t="s">
        <v>0</v>
      </c>
      <c r="N273" s="69" t="s">
        <v>407</v>
      </c>
      <c r="O273" s="98"/>
      <c r="P273" s="98"/>
      <c r="U273" s="43"/>
      <c r="Z273" s="10"/>
      <c r="AA273" s="11"/>
      <c r="AB273" s="11"/>
      <c r="AC273" s="11"/>
      <c r="AD273" s="11"/>
      <c r="AW273" t="b">
        <f>NOT(D269=1)</f>
        <v>1</v>
      </c>
      <c r="AY273" t="b">
        <f>AND(NOT(AW273),ISBLANK(I273))</f>
        <v>0</v>
      </c>
    </row>
    <row r="274" spans="2:51" ht="20.25" customHeight="1" x14ac:dyDescent="0.15">
      <c r="Z274" s="10"/>
      <c r="AA274" s="11"/>
      <c r="AB274" s="11"/>
      <c r="AC274" s="11"/>
      <c r="AD274" s="11"/>
      <c r="AE274" s="11"/>
      <c r="AF274" s="11"/>
      <c r="AG274" s="11"/>
      <c r="AH274" s="11"/>
      <c r="AI274" s="11"/>
      <c r="AJ274" s="11"/>
      <c r="AK274" s="11"/>
      <c r="AL274" s="11"/>
      <c r="AM274" s="11"/>
      <c r="AN274" s="11"/>
      <c r="AO274" s="11"/>
      <c r="AP274" s="11"/>
      <c r="AQ274" s="11"/>
      <c r="AR274" s="11"/>
      <c r="AS274" s="11"/>
      <c r="AT274" s="11"/>
      <c r="AU274" s="11"/>
      <c r="AV274" s="11"/>
    </row>
    <row r="275" spans="2:51" x14ac:dyDescent="0.15">
      <c r="B275" s="2" t="s">
        <v>234</v>
      </c>
      <c r="Z275" s="10"/>
      <c r="AA275" s="11"/>
      <c r="AB275" s="11"/>
      <c r="AC275" s="11"/>
      <c r="AD275" s="11"/>
      <c r="AE275" s="11"/>
      <c r="AF275" s="11"/>
      <c r="AG275" s="11"/>
      <c r="AH275" s="11"/>
      <c r="AI275" s="11"/>
      <c r="AJ275" s="11"/>
      <c r="AK275" s="11"/>
      <c r="AL275" s="11"/>
      <c r="AM275" s="11"/>
      <c r="AN275" s="11"/>
      <c r="AO275" s="11"/>
      <c r="AP275" s="11"/>
      <c r="AQ275" s="11"/>
      <c r="AR275" s="11"/>
      <c r="AS275" s="11"/>
      <c r="AT275" s="11"/>
      <c r="AU275" s="11"/>
      <c r="AV275" s="11"/>
    </row>
    <row r="276" spans="2:51" ht="6.75" customHeight="1" thickBot="1" x14ac:dyDescent="0.2">
      <c r="Z276" s="10"/>
      <c r="AA276" s="11"/>
      <c r="AB276" s="11"/>
      <c r="AC276" s="11"/>
      <c r="AD276" s="11"/>
      <c r="AE276" s="11"/>
      <c r="AF276" s="11"/>
      <c r="AG276" s="11"/>
      <c r="AH276" s="11"/>
      <c r="AI276" s="11"/>
      <c r="AJ276" s="11"/>
      <c r="AK276" s="11"/>
      <c r="AL276" s="11"/>
      <c r="AM276" s="11"/>
      <c r="AN276" s="11"/>
      <c r="AO276" s="11"/>
      <c r="AP276" s="11"/>
      <c r="AQ276" s="11"/>
      <c r="AR276" s="11"/>
      <c r="AS276" s="11"/>
      <c r="AT276" s="11"/>
      <c r="AU276" s="11"/>
      <c r="AV276" s="11"/>
    </row>
    <row r="277" spans="2:51" ht="14.25" thickBot="1" x14ac:dyDescent="0.2">
      <c r="C277" s="44"/>
      <c r="D277" s="64"/>
      <c r="E277" s="44" t="s">
        <v>404</v>
      </c>
      <c r="F277" s="44"/>
      <c r="P277" s="69" t="s">
        <v>407</v>
      </c>
      <c r="Z277" s="10"/>
      <c r="AA277" s="11"/>
      <c r="AB277" s="11"/>
      <c r="AC277" s="11"/>
      <c r="AD277" s="11"/>
      <c r="AY277" t="b">
        <f>ISBLANK(D277)</f>
        <v>1</v>
      </c>
    </row>
    <row r="278" spans="2:51" ht="6.75" customHeight="1" x14ac:dyDescent="0.15">
      <c r="C278" s="43"/>
      <c r="Z278" s="10"/>
      <c r="AA278" s="11"/>
      <c r="AB278" s="11"/>
      <c r="AC278" s="11"/>
      <c r="AD278" s="11"/>
    </row>
    <row r="279" spans="2:51" x14ac:dyDescent="0.15">
      <c r="C279" s="44"/>
      <c r="D279" s="65" t="s">
        <v>491</v>
      </c>
      <c r="E279" s="66"/>
      <c r="F279" s="66"/>
      <c r="G279" s="66"/>
      <c r="H279" s="66"/>
      <c r="I279" s="66"/>
      <c r="J279" s="67"/>
      <c r="K279" s="333"/>
      <c r="L279" s="333"/>
      <c r="M279" s="333"/>
      <c r="N279" s="68"/>
      <c r="O279" s="66"/>
      <c r="P279" s="66"/>
      <c r="Q279" s="66"/>
      <c r="R279" s="333"/>
      <c r="S279" s="333"/>
      <c r="Z279" s="10"/>
      <c r="AA279" s="11"/>
      <c r="AB279" s="11"/>
      <c r="AC279" s="11"/>
      <c r="AD279" s="11"/>
    </row>
    <row r="280" spans="2:51" ht="7.5" customHeight="1" thickBot="1" x14ac:dyDescent="0.2">
      <c r="Z280" s="10"/>
      <c r="AA280" s="11"/>
      <c r="AB280" s="11"/>
      <c r="AC280" s="11"/>
      <c r="AD280" s="11"/>
    </row>
    <row r="281" spans="2:51" ht="14.25" thickBot="1" x14ac:dyDescent="0.2">
      <c r="E281" s="328" t="s">
        <v>487</v>
      </c>
      <c r="F281" s="328"/>
      <c r="G281" s="328"/>
      <c r="H281" s="329"/>
      <c r="I281" s="124">
        <v>0</v>
      </c>
      <c r="J281" s="125"/>
      <c r="K281" s="2" t="s">
        <v>0</v>
      </c>
      <c r="N281" s="69" t="s">
        <v>407</v>
      </c>
      <c r="O281" s="98"/>
      <c r="P281" s="98"/>
      <c r="U281" s="43"/>
      <c r="Z281" s="10"/>
      <c r="AA281" s="11"/>
      <c r="AB281" s="11"/>
      <c r="AC281" s="11"/>
      <c r="AD281" s="11"/>
      <c r="AW281" t="b">
        <f>NOT(D277=1)</f>
        <v>1</v>
      </c>
      <c r="AY281" t="b">
        <f>AND(NOT(AW281),ISBLANK(I281))</f>
        <v>0</v>
      </c>
    </row>
    <row r="282" spans="2:51" ht="20.25" customHeight="1" x14ac:dyDescent="0.15">
      <c r="Z282" s="10"/>
      <c r="AA282" s="11"/>
      <c r="AB282" s="11"/>
      <c r="AC282" s="11"/>
      <c r="AD282" s="11"/>
      <c r="AE282" s="11"/>
      <c r="AF282" s="11"/>
      <c r="AG282" s="11"/>
      <c r="AH282" s="11"/>
      <c r="AI282" s="11"/>
      <c r="AJ282" s="11"/>
      <c r="AK282" s="11"/>
      <c r="AL282" s="11"/>
      <c r="AM282" s="11"/>
      <c r="AN282" s="11"/>
      <c r="AO282" s="11"/>
      <c r="AP282" s="11"/>
      <c r="AQ282" s="11"/>
      <c r="AR282" s="11"/>
      <c r="AS282" s="11"/>
      <c r="AT282" s="11"/>
      <c r="AU282" s="11"/>
      <c r="AV282" s="11"/>
    </row>
    <row r="283" spans="2:51" x14ac:dyDescent="0.15">
      <c r="B283" t="s">
        <v>195</v>
      </c>
      <c r="Z283" s="10"/>
      <c r="AA283" s="177" t="s">
        <v>201</v>
      </c>
      <c r="AB283" s="177"/>
      <c r="AC283" s="177"/>
      <c r="AD283" s="177"/>
      <c r="AE283" s="177"/>
      <c r="AF283" s="177"/>
      <c r="AG283" s="177"/>
      <c r="AH283" s="177"/>
      <c r="AI283" s="177"/>
      <c r="AJ283" s="177"/>
      <c r="AK283" s="177"/>
      <c r="AL283" s="177"/>
      <c r="AM283" s="177"/>
      <c r="AN283" s="177"/>
      <c r="AO283" s="177"/>
      <c r="AP283" s="177"/>
      <c r="AQ283" s="177"/>
      <c r="AR283" s="177"/>
      <c r="AS283" s="177"/>
      <c r="AT283" s="177"/>
      <c r="AU283" s="177"/>
      <c r="AV283" s="177"/>
    </row>
    <row r="284" spans="2:51" ht="6.75" customHeight="1" x14ac:dyDescent="0.15">
      <c r="Z284" s="10"/>
      <c r="AA284" s="11"/>
      <c r="AB284" s="11"/>
      <c r="AC284" s="11"/>
      <c r="AD284" s="11"/>
      <c r="AE284" s="11"/>
      <c r="AF284" s="11"/>
      <c r="AG284" s="11"/>
      <c r="AH284" s="11"/>
      <c r="AI284" s="11"/>
      <c r="AJ284" s="11"/>
      <c r="AK284" s="11"/>
      <c r="AL284" s="11"/>
      <c r="AM284" s="11"/>
      <c r="AN284" s="11"/>
      <c r="AO284" s="11"/>
      <c r="AP284" s="11"/>
      <c r="AQ284" s="11"/>
      <c r="AR284" s="11"/>
      <c r="AS284" s="11"/>
      <c r="AT284" s="11"/>
      <c r="AU284" s="11"/>
      <c r="AV284" s="11"/>
    </row>
    <row r="285" spans="2:51" x14ac:dyDescent="0.15">
      <c r="C285" s="2" t="s">
        <v>196</v>
      </c>
      <c r="Z285" s="10"/>
      <c r="AA285" s="177" t="s">
        <v>202</v>
      </c>
      <c r="AB285" s="177"/>
      <c r="AC285" s="177"/>
      <c r="AD285" s="177"/>
      <c r="AE285" s="177"/>
      <c r="AF285" s="177"/>
      <c r="AG285" s="177"/>
      <c r="AH285" s="177"/>
      <c r="AI285" s="177"/>
      <c r="AJ285" s="177"/>
      <c r="AK285" s="177"/>
      <c r="AL285" s="177"/>
      <c r="AM285" s="177"/>
      <c r="AN285" s="177"/>
      <c r="AO285" s="177"/>
      <c r="AP285" s="177"/>
      <c r="AQ285" s="177"/>
      <c r="AR285" s="177"/>
      <c r="AS285" s="177"/>
      <c r="AT285" s="177"/>
      <c r="AU285" s="177"/>
      <c r="AV285" s="177"/>
    </row>
    <row r="286" spans="2:51" ht="6.75" customHeight="1" thickBot="1" x14ac:dyDescent="0.2">
      <c r="Z286" s="10"/>
      <c r="AA286" s="11"/>
      <c r="AB286" s="11"/>
      <c r="AC286" s="11"/>
      <c r="AD286" s="11"/>
      <c r="AE286" s="11"/>
      <c r="AF286" s="11"/>
      <c r="AG286" s="11"/>
      <c r="AH286" s="11"/>
      <c r="AI286" s="11"/>
      <c r="AJ286" s="11"/>
      <c r="AK286" s="11"/>
      <c r="AL286" s="11"/>
      <c r="AM286" s="11"/>
      <c r="AN286" s="11"/>
      <c r="AO286" s="11"/>
      <c r="AP286" s="11"/>
      <c r="AQ286" s="11"/>
      <c r="AR286" s="11"/>
      <c r="AS286" s="11"/>
      <c r="AT286" s="11"/>
      <c r="AU286" s="11"/>
      <c r="AV286" s="11"/>
    </row>
    <row r="287" spans="2:51" ht="14.25" thickBot="1" x14ac:dyDescent="0.2">
      <c r="C287" s="44"/>
      <c r="D287" s="64"/>
      <c r="E287" s="44" t="s">
        <v>404</v>
      </c>
      <c r="F287" s="44"/>
      <c r="P287" s="69" t="s">
        <v>407</v>
      </c>
      <c r="Z287" s="10"/>
      <c r="AA287" s="177" t="s">
        <v>203</v>
      </c>
      <c r="AB287" s="177"/>
      <c r="AC287" s="177"/>
      <c r="AD287" s="177"/>
      <c r="AE287" s="177"/>
      <c r="AF287" s="177"/>
      <c r="AG287" s="177"/>
      <c r="AH287" s="177"/>
      <c r="AI287" s="177"/>
      <c r="AJ287" s="177"/>
      <c r="AK287" s="177"/>
      <c r="AL287" s="177"/>
      <c r="AM287" s="177"/>
      <c r="AN287" s="177"/>
      <c r="AO287" s="177"/>
      <c r="AP287" s="177"/>
      <c r="AQ287" s="177"/>
      <c r="AR287" s="177"/>
      <c r="AS287" s="177"/>
      <c r="AT287" s="177"/>
      <c r="AU287" s="177"/>
      <c r="AV287" s="177"/>
      <c r="AY287" t="b">
        <f>ISBLANK(D287)</f>
        <v>1</v>
      </c>
    </row>
    <row r="288" spans="2:51" ht="6.75" customHeight="1" x14ac:dyDescent="0.15">
      <c r="C288" s="43"/>
      <c r="Z288" s="10"/>
      <c r="AA288" s="11"/>
      <c r="AB288" s="11"/>
      <c r="AC288" s="11"/>
      <c r="AD288" s="11"/>
    </row>
    <row r="289" spans="2:54" x14ac:dyDescent="0.15">
      <c r="C289" s="44"/>
      <c r="D289" s="65" t="s">
        <v>491</v>
      </c>
      <c r="E289" s="66"/>
      <c r="F289" s="66"/>
      <c r="G289" s="66"/>
      <c r="H289" s="66"/>
      <c r="I289" s="66"/>
      <c r="J289" s="67"/>
      <c r="K289" s="333"/>
      <c r="L289" s="333"/>
      <c r="M289" s="333"/>
      <c r="N289" s="68"/>
      <c r="O289" s="66"/>
      <c r="P289" s="66"/>
      <c r="Q289" s="66"/>
      <c r="R289" s="333"/>
      <c r="S289" s="333"/>
      <c r="Z289" s="10"/>
      <c r="AA289" s="11"/>
      <c r="AB289" s="11"/>
      <c r="AC289" s="11"/>
      <c r="AD289" s="11"/>
    </row>
    <row r="290" spans="2:54" ht="7.5" customHeight="1" thickBot="1" x14ac:dyDescent="0.2">
      <c r="Z290" s="10"/>
      <c r="AA290" s="11"/>
      <c r="AB290" s="11"/>
      <c r="AC290" s="11"/>
      <c r="AD290" s="11"/>
    </row>
    <row r="291" spans="2:54" ht="14.25" thickBot="1" x14ac:dyDescent="0.2">
      <c r="E291" s="330" t="s">
        <v>487</v>
      </c>
      <c r="F291" s="330"/>
      <c r="G291" s="330"/>
      <c r="H291" s="331"/>
      <c r="I291" s="124">
        <v>0</v>
      </c>
      <c r="J291" s="125"/>
      <c r="K291" s="2" t="s">
        <v>0</v>
      </c>
      <c r="N291" s="69" t="s">
        <v>407</v>
      </c>
      <c r="O291" s="98"/>
      <c r="P291" s="98"/>
      <c r="U291" s="43"/>
      <c r="Z291" s="10"/>
      <c r="AA291" s="11"/>
      <c r="AB291" s="11"/>
      <c r="AC291" s="11"/>
      <c r="AD291" s="11"/>
      <c r="AW291" t="b">
        <f>NOT(D287=1)</f>
        <v>1</v>
      </c>
      <c r="AY291" t="b">
        <f>AND(NOT(AW291),ISBLANK(I291))</f>
        <v>0</v>
      </c>
    </row>
    <row r="292" spans="2:54" ht="20.25" customHeight="1" x14ac:dyDescent="0.15">
      <c r="Z292" s="10"/>
      <c r="AA292" s="11"/>
      <c r="AB292" s="11"/>
      <c r="AC292" s="11"/>
      <c r="AD292" s="11"/>
      <c r="AE292" s="11"/>
      <c r="AF292" s="11"/>
      <c r="AG292" s="11"/>
      <c r="AH292" s="11"/>
      <c r="AI292" s="11"/>
      <c r="AJ292" s="11"/>
      <c r="AK292" s="11"/>
      <c r="AL292" s="11"/>
      <c r="AM292" s="11"/>
      <c r="AN292" s="11"/>
      <c r="AO292" s="11"/>
      <c r="AP292" s="11"/>
      <c r="AQ292" s="11"/>
      <c r="AR292" s="11"/>
      <c r="AS292" s="11"/>
      <c r="AT292" s="11"/>
      <c r="AU292" s="11"/>
      <c r="AV292" s="11"/>
    </row>
    <row r="293" spans="2:54" x14ac:dyDescent="0.15">
      <c r="B293" t="s">
        <v>197</v>
      </c>
      <c r="Z293" s="10"/>
      <c r="AA293" s="11"/>
      <c r="AB293" s="11"/>
      <c r="AC293" s="11"/>
      <c r="AD293" s="11"/>
      <c r="AE293" s="11"/>
      <c r="AF293" s="11"/>
      <c r="AG293" s="11"/>
      <c r="AH293" s="11"/>
      <c r="AI293" s="11"/>
      <c r="AJ293" s="11"/>
      <c r="AK293" s="11"/>
      <c r="AL293" s="11"/>
      <c r="AM293" s="11"/>
      <c r="AN293" s="11"/>
      <c r="AO293" s="11"/>
      <c r="AP293" s="11"/>
      <c r="AQ293" s="11"/>
      <c r="AR293" s="11"/>
      <c r="AS293" s="11"/>
      <c r="AT293" s="11"/>
      <c r="AU293" s="11"/>
      <c r="AV293" s="11"/>
    </row>
    <row r="294" spans="2:54" ht="6.75" customHeight="1" x14ac:dyDescent="0.15">
      <c r="Z294" s="10"/>
      <c r="AA294" s="11"/>
      <c r="AB294" s="11"/>
      <c r="AC294" s="11"/>
      <c r="AD294" s="11"/>
      <c r="AE294" s="11"/>
      <c r="AF294" s="11"/>
      <c r="AG294" s="11"/>
      <c r="AH294" s="11"/>
      <c r="AI294" s="11"/>
      <c r="AJ294" s="11"/>
      <c r="AK294" s="11"/>
      <c r="AL294" s="11"/>
      <c r="AM294" s="11"/>
      <c r="AN294" s="11"/>
      <c r="AO294" s="11"/>
      <c r="AP294" s="11"/>
      <c r="AQ294" s="11"/>
      <c r="AR294" s="11"/>
      <c r="AS294" s="11"/>
      <c r="AT294" s="11"/>
      <c r="AU294" s="11"/>
      <c r="AV294" s="11"/>
    </row>
    <row r="295" spans="2:54" x14ac:dyDescent="0.15">
      <c r="C295" s="2" t="s">
        <v>198</v>
      </c>
      <c r="Z295" s="10"/>
      <c r="AA295" s="177" t="s">
        <v>204</v>
      </c>
      <c r="AB295" s="177"/>
      <c r="AC295" s="177"/>
      <c r="AD295" s="177"/>
      <c r="AE295" s="177"/>
      <c r="AF295" s="177"/>
      <c r="AG295" s="177"/>
      <c r="AH295" s="177"/>
      <c r="AI295" s="177"/>
      <c r="AJ295" s="177"/>
      <c r="AK295" s="177"/>
      <c r="AL295" s="177"/>
      <c r="AM295" s="177"/>
      <c r="AN295" s="177"/>
      <c r="AO295" s="177"/>
      <c r="AP295" s="177"/>
      <c r="AQ295" s="177"/>
      <c r="AR295" s="177"/>
      <c r="AS295" s="177"/>
      <c r="AT295" s="177"/>
      <c r="AU295" s="177"/>
      <c r="AV295" s="177"/>
    </row>
    <row r="296" spans="2:54" ht="6.75" customHeight="1" thickBot="1" x14ac:dyDescent="0.2">
      <c r="Z296" s="10"/>
      <c r="AA296" s="11"/>
      <c r="AB296" s="11"/>
      <c r="AC296" s="11"/>
      <c r="AD296" s="11"/>
      <c r="AE296" s="11"/>
      <c r="AF296" s="11"/>
      <c r="AG296" s="11"/>
      <c r="AH296" s="11"/>
      <c r="AI296" s="11"/>
      <c r="AJ296" s="11"/>
      <c r="AK296" s="11"/>
      <c r="AL296" s="11"/>
      <c r="AM296" s="11"/>
      <c r="AN296" s="11"/>
      <c r="AO296" s="11"/>
      <c r="AP296" s="11"/>
      <c r="AQ296" s="11"/>
      <c r="AR296" s="11"/>
      <c r="AS296" s="11"/>
      <c r="AT296" s="11"/>
      <c r="AU296" s="11"/>
      <c r="AV296" s="11"/>
    </row>
    <row r="297" spans="2:54" ht="14.25" thickBot="1" x14ac:dyDescent="0.2">
      <c r="C297" s="44"/>
      <c r="D297" s="64"/>
      <c r="E297" s="44" t="s">
        <v>404</v>
      </c>
      <c r="F297" s="44"/>
      <c r="P297" s="69" t="s">
        <v>407</v>
      </c>
      <c r="Z297" s="10"/>
      <c r="AA297" s="177" t="s">
        <v>535</v>
      </c>
      <c r="AB297" s="177"/>
      <c r="AC297" s="177"/>
      <c r="AD297" s="177"/>
      <c r="AE297" s="177"/>
      <c r="AF297" s="177"/>
      <c r="AG297" s="177"/>
      <c r="AH297" s="177"/>
      <c r="AI297" s="177"/>
      <c r="AJ297" s="177"/>
      <c r="AK297" s="177"/>
      <c r="AL297" s="177"/>
      <c r="AM297" s="177"/>
      <c r="AN297" s="177"/>
      <c r="AO297" s="177"/>
      <c r="AP297" s="177"/>
      <c r="AQ297" s="177"/>
      <c r="AR297" s="177"/>
      <c r="AS297" s="177"/>
      <c r="AT297" s="177"/>
      <c r="AU297" s="177"/>
      <c r="AV297" s="177"/>
      <c r="AW297" t="b">
        <f>OR(C220=2,ISBLANK(C220))</f>
        <v>0</v>
      </c>
      <c r="AY297" t="b">
        <f>AND(NOT(AW297),ISBLANK(D297))</f>
        <v>1</v>
      </c>
      <c r="BA297">
        <v>1</v>
      </c>
      <c r="BB297">
        <v>2</v>
      </c>
    </row>
    <row r="298" spans="2:54" ht="6.75" customHeight="1" x14ac:dyDescent="0.15">
      <c r="C298" s="43"/>
      <c r="Z298" s="10"/>
      <c r="AA298" s="11"/>
      <c r="AB298" s="11"/>
      <c r="AC298" s="11"/>
      <c r="AD298" s="11"/>
    </row>
    <row r="299" spans="2:54" x14ac:dyDescent="0.15">
      <c r="C299" s="44"/>
      <c r="D299" s="65" t="s">
        <v>491</v>
      </c>
      <c r="E299" s="66"/>
      <c r="F299" s="66"/>
      <c r="G299" s="66"/>
      <c r="H299" s="66"/>
      <c r="I299" s="66"/>
      <c r="J299" s="67"/>
      <c r="K299" s="333"/>
      <c r="L299" s="333"/>
      <c r="M299" s="333"/>
      <c r="N299" s="68"/>
      <c r="O299" s="66"/>
      <c r="P299" s="66"/>
      <c r="Q299" s="66"/>
      <c r="R299" s="333"/>
      <c r="S299" s="333"/>
      <c r="Z299" s="10"/>
      <c r="AA299" s="11"/>
      <c r="AB299" s="11"/>
      <c r="AC299" s="11"/>
      <c r="AD299" s="11"/>
    </row>
    <row r="300" spans="2:54" ht="7.5" customHeight="1" thickBot="1" x14ac:dyDescent="0.2">
      <c r="Z300" s="10"/>
      <c r="AA300" s="11"/>
      <c r="AB300" s="11"/>
      <c r="AC300" s="11"/>
      <c r="AD300" s="11"/>
    </row>
    <row r="301" spans="2:54" ht="14.25" thickBot="1" x14ac:dyDescent="0.2">
      <c r="E301" s="328" t="s">
        <v>489</v>
      </c>
      <c r="F301" s="328"/>
      <c r="G301" s="328"/>
      <c r="H301" s="329"/>
      <c r="I301" s="124">
        <v>0</v>
      </c>
      <c r="J301" s="125"/>
      <c r="K301" s="2" t="s">
        <v>0</v>
      </c>
      <c r="N301" s="69" t="s">
        <v>407</v>
      </c>
      <c r="O301" s="98"/>
      <c r="P301" s="98"/>
      <c r="U301" s="43"/>
      <c r="Z301" s="10"/>
      <c r="AA301" s="11"/>
      <c r="AB301" s="11"/>
      <c r="AC301" s="11"/>
      <c r="AD301" s="11"/>
      <c r="AW301" t="b">
        <f>NOT(D297=1)</f>
        <v>1</v>
      </c>
      <c r="AY301" t="b">
        <f>AND(NOT(AW301),ISBLANK(I301))</f>
        <v>0</v>
      </c>
    </row>
    <row r="302" spans="2:54" ht="20.25" customHeight="1" x14ac:dyDescent="0.15">
      <c r="Z302" s="10"/>
      <c r="AA302" s="11"/>
      <c r="AB302" s="11"/>
      <c r="AC302" s="11"/>
      <c r="AD302" s="11"/>
      <c r="AE302" s="11"/>
      <c r="AF302" s="11"/>
      <c r="AG302" s="11"/>
      <c r="AH302" s="11"/>
      <c r="AI302" s="11"/>
      <c r="AJ302" s="11"/>
      <c r="AK302" s="11"/>
      <c r="AL302" s="11"/>
      <c r="AM302" s="11"/>
      <c r="AN302" s="11"/>
      <c r="AO302" s="11"/>
      <c r="AP302" s="11"/>
      <c r="AQ302" s="11"/>
      <c r="AR302" s="11"/>
      <c r="AS302" s="11"/>
      <c r="AT302" s="11"/>
      <c r="AU302" s="11"/>
      <c r="AV302" s="11"/>
    </row>
    <row r="303" spans="2:54" x14ac:dyDescent="0.15">
      <c r="B303" t="s">
        <v>205</v>
      </c>
      <c r="Z303" s="10"/>
      <c r="AA303" s="177" t="s">
        <v>211</v>
      </c>
      <c r="AB303" s="177"/>
      <c r="AC303" s="177"/>
      <c r="AD303" s="177"/>
      <c r="AE303" s="177"/>
      <c r="AF303" s="177"/>
      <c r="AG303" s="177"/>
      <c r="AH303" s="177"/>
      <c r="AI303" s="177"/>
      <c r="AJ303" s="177"/>
      <c r="AK303" s="177"/>
      <c r="AL303" s="177"/>
      <c r="AM303" s="177"/>
      <c r="AN303" s="177"/>
      <c r="AO303" s="177"/>
      <c r="AP303" s="177"/>
      <c r="AQ303" s="177"/>
      <c r="AR303" s="177"/>
      <c r="AS303" s="177"/>
      <c r="AT303" s="177"/>
      <c r="AU303" s="177"/>
      <c r="AV303" s="177"/>
    </row>
    <row r="304" spans="2:54" ht="6.75" customHeight="1" x14ac:dyDescent="0.15">
      <c r="Z304" s="10"/>
    </row>
    <row r="305" spans="2:51" x14ac:dyDescent="0.15">
      <c r="C305" s="1" t="s">
        <v>206</v>
      </c>
      <c r="Z305" s="10"/>
      <c r="AA305" s="177" t="s">
        <v>212</v>
      </c>
      <c r="AB305" s="177"/>
      <c r="AC305" s="177"/>
      <c r="AD305" s="177"/>
      <c r="AE305" s="177"/>
      <c r="AF305" s="177"/>
      <c r="AG305" s="177"/>
      <c r="AH305" s="177"/>
      <c r="AI305" s="177"/>
      <c r="AJ305" s="177"/>
      <c r="AK305" s="177"/>
      <c r="AL305" s="177"/>
      <c r="AM305" s="177"/>
      <c r="AN305" s="177"/>
      <c r="AO305" s="177"/>
      <c r="AP305" s="177"/>
      <c r="AQ305" s="177"/>
      <c r="AR305" s="177"/>
      <c r="AS305" s="177"/>
      <c r="AT305" s="177"/>
      <c r="AU305" s="177"/>
      <c r="AV305" s="177"/>
    </row>
    <row r="306" spans="2:51" ht="6.75" customHeight="1" thickBot="1" x14ac:dyDescent="0.2">
      <c r="Z306" s="10"/>
    </row>
    <row r="307" spans="2:51" ht="14.25" thickBot="1" x14ac:dyDescent="0.2">
      <c r="C307" s="44"/>
      <c r="D307" s="64"/>
      <c r="E307" s="44" t="s">
        <v>404</v>
      </c>
      <c r="F307" s="44"/>
      <c r="P307" s="69" t="s">
        <v>407</v>
      </c>
      <c r="Z307" s="10"/>
      <c r="AA307" s="177"/>
      <c r="AB307" s="177"/>
      <c r="AC307" s="177"/>
      <c r="AD307" s="177"/>
      <c r="AE307" s="177"/>
      <c r="AF307" s="177"/>
      <c r="AG307" s="177"/>
      <c r="AH307" s="177"/>
      <c r="AI307" s="177"/>
      <c r="AJ307" s="177"/>
      <c r="AK307" s="177"/>
      <c r="AL307" s="177"/>
      <c r="AM307" s="177"/>
      <c r="AN307" s="177"/>
      <c r="AO307" s="177"/>
      <c r="AP307" s="177"/>
      <c r="AQ307" s="177"/>
      <c r="AR307" s="177"/>
      <c r="AS307" s="177"/>
      <c r="AT307" s="177"/>
      <c r="AU307" s="177"/>
      <c r="AV307" s="177"/>
      <c r="AY307" t="b">
        <f>ISBLANK(D307)</f>
        <v>1</v>
      </c>
    </row>
    <row r="308" spans="2:51" ht="6.75" customHeight="1" x14ac:dyDescent="0.15">
      <c r="C308" s="43"/>
      <c r="Z308" s="10"/>
      <c r="AA308" s="11"/>
      <c r="AB308" s="11"/>
      <c r="AC308" s="11"/>
      <c r="AD308" s="11"/>
    </row>
    <row r="309" spans="2:51" x14ac:dyDescent="0.15">
      <c r="C309" s="44"/>
      <c r="D309" s="65" t="s">
        <v>491</v>
      </c>
      <c r="E309" s="66"/>
      <c r="F309" s="66"/>
      <c r="G309" s="66"/>
      <c r="H309" s="66"/>
      <c r="I309" s="66"/>
      <c r="J309" s="67"/>
      <c r="K309" s="333"/>
      <c r="L309" s="333"/>
      <c r="M309" s="333"/>
      <c r="N309" s="68"/>
      <c r="O309" s="66"/>
      <c r="P309" s="66"/>
      <c r="Q309" s="66"/>
      <c r="R309" s="333"/>
      <c r="S309" s="333"/>
      <c r="Z309" s="10"/>
      <c r="AA309" s="11"/>
      <c r="AB309" s="11"/>
      <c r="AC309" s="11"/>
      <c r="AD309" s="11"/>
    </row>
    <row r="310" spans="2:51" ht="7.5" customHeight="1" thickBot="1" x14ac:dyDescent="0.2">
      <c r="Z310" s="10"/>
      <c r="AA310" s="11"/>
      <c r="AB310" s="11"/>
      <c r="AC310" s="11"/>
      <c r="AD310" s="11"/>
    </row>
    <row r="311" spans="2:51" ht="14.25" thickBot="1" x14ac:dyDescent="0.2">
      <c r="E311" s="328" t="s">
        <v>487</v>
      </c>
      <c r="F311" s="328"/>
      <c r="G311" s="328"/>
      <c r="H311" s="329"/>
      <c r="I311" s="124"/>
      <c r="J311" s="125"/>
      <c r="K311" s="2" t="s">
        <v>0</v>
      </c>
      <c r="N311" s="69" t="s">
        <v>407</v>
      </c>
      <c r="O311" s="98"/>
      <c r="P311" s="98"/>
      <c r="U311" s="43"/>
      <c r="Z311" s="10"/>
      <c r="AA311" s="11"/>
      <c r="AB311" s="11"/>
      <c r="AC311" s="11"/>
      <c r="AD311" s="11"/>
      <c r="AW311" t="b">
        <f>NOT(D307=1)</f>
        <v>1</v>
      </c>
      <c r="AY311" t="b">
        <f>AND(NOT(AW311),ISBLANK(I311))</f>
        <v>0</v>
      </c>
    </row>
    <row r="312" spans="2:51" ht="20.25" customHeight="1" x14ac:dyDescent="0.15">
      <c r="Z312" s="10"/>
    </row>
    <row r="313" spans="2:51" x14ac:dyDescent="0.15">
      <c r="B313" t="s">
        <v>207</v>
      </c>
      <c r="Z313" s="10"/>
      <c r="AA313" s="177" t="s">
        <v>209</v>
      </c>
      <c r="AB313" s="177"/>
      <c r="AC313" s="177"/>
      <c r="AD313" s="177"/>
      <c r="AE313" s="177"/>
      <c r="AF313" s="177"/>
      <c r="AG313" s="177"/>
      <c r="AH313" s="177"/>
      <c r="AI313" s="177"/>
      <c r="AJ313" s="177"/>
      <c r="AK313" s="177"/>
      <c r="AL313" s="177"/>
      <c r="AM313" s="177"/>
      <c r="AN313" s="177"/>
      <c r="AO313" s="177"/>
      <c r="AP313" s="177"/>
      <c r="AQ313" s="177"/>
      <c r="AR313" s="177"/>
      <c r="AS313" s="177"/>
      <c r="AT313" s="177"/>
      <c r="AU313" s="177"/>
      <c r="AV313" s="177"/>
    </row>
    <row r="314" spans="2:51" ht="6.75" customHeight="1" x14ac:dyDescent="0.15">
      <c r="Z314" s="10"/>
    </row>
    <row r="315" spans="2:51" ht="13.5" customHeight="1" x14ac:dyDescent="0.15">
      <c r="C315" s="2" t="s">
        <v>208</v>
      </c>
      <c r="Z315" s="10"/>
      <c r="AA315" s="177" t="s">
        <v>210</v>
      </c>
      <c r="AB315" s="177"/>
      <c r="AC315" s="177"/>
      <c r="AD315" s="177"/>
      <c r="AE315" s="177"/>
      <c r="AF315" s="177"/>
      <c r="AG315" s="177"/>
      <c r="AH315" s="177"/>
      <c r="AI315" s="177"/>
      <c r="AJ315" s="177"/>
      <c r="AK315" s="177"/>
      <c r="AL315" s="177"/>
      <c r="AM315" s="177"/>
      <c r="AN315" s="177"/>
      <c r="AO315" s="177"/>
      <c r="AP315" s="177"/>
      <c r="AQ315" s="177"/>
      <c r="AR315" s="177"/>
      <c r="AS315" s="177"/>
      <c r="AT315" s="177"/>
      <c r="AU315" s="177"/>
      <c r="AV315" s="177"/>
    </row>
    <row r="316" spans="2:51" ht="6.75" customHeight="1" thickBot="1" x14ac:dyDescent="0.2">
      <c r="Z316" s="10"/>
    </row>
    <row r="317" spans="2:51" ht="14.25" thickBot="1" x14ac:dyDescent="0.2">
      <c r="C317" s="44"/>
      <c r="D317" s="64"/>
      <c r="E317" s="44" t="s">
        <v>404</v>
      </c>
      <c r="F317" s="44"/>
      <c r="P317" s="69" t="s">
        <v>407</v>
      </c>
      <c r="Z317" s="10"/>
      <c r="AA317" s="177"/>
      <c r="AB317" s="177"/>
      <c r="AC317" s="177"/>
      <c r="AD317" s="177"/>
      <c r="AE317" s="177"/>
      <c r="AF317" s="177"/>
      <c r="AG317" s="177"/>
      <c r="AH317" s="177"/>
      <c r="AI317" s="177"/>
      <c r="AJ317" s="177"/>
      <c r="AK317" s="177"/>
      <c r="AL317" s="177"/>
      <c r="AM317" s="177"/>
      <c r="AN317" s="177"/>
      <c r="AO317" s="177"/>
      <c r="AP317" s="177"/>
      <c r="AQ317" s="177"/>
      <c r="AR317" s="177"/>
      <c r="AS317" s="177"/>
      <c r="AT317" s="177"/>
      <c r="AU317" s="177"/>
      <c r="AV317" s="177"/>
      <c r="AY317" t="b">
        <f>ISBLANK(D317)</f>
        <v>1</v>
      </c>
    </row>
    <row r="318" spans="2:51" ht="6.75" customHeight="1" x14ac:dyDescent="0.15">
      <c r="C318" s="43"/>
      <c r="Z318" s="10"/>
      <c r="AA318" s="11"/>
      <c r="AB318" s="11"/>
      <c r="AC318" s="11"/>
      <c r="AD318" s="11"/>
    </row>
    <row r="319" spans="2:51" x14ac:dyDescent="0.15">
      <c r="C319" s="44"/>
      <c r="D319" s="65" t="s">
        <v>491</v>
      </c>
      <c r="E319" s="66"/>
      <c r="F319" s="66"/>
      <c r="G319" s="66"/>
      <c r="H319" s="66"/>
      <c r="I319" s="66"/>
      <c r="J319" s="67"/>
      <c r="K319" s="333"/>
      <c r="L319" s="333"/>
      <c r="M319" s="333"/>
      <c r="N319" s="68"/>
      <c r="O319" s="66"/>
      <c r="P319" s="66"/>
      <c r="Q319" s="66"/>
      <c r="R319" s="333"/>
      <c r="S319" s="333"/>
      <c r="Z319" s="10"/>
      <c r="AA319" s="11"/>
      <c r="AB319" s="11"/>
      <c r="AC319" s="11"/>
      <c r="AD319" s="11"/>
    </row>
    <row r="320" spans="2:51" ht="7.5" customHeight="1" thickBot="1" x14ac:dyDescent="0.2">
      <c r="Z320" s="10"/>
      <c r="AA320" s="11"/>
      <c r="AB320" s="11"/>
      <c r="AC320" s="11"/>
      <c r="AD320" s="11"/>
    </row>
    <row r="321" spans="1:51" ht="14.25" thickBot="1" x14ac:dyDescent="0.2">
      <c r="E321" s="328" t="s">
        <v>487</v>
      </c>
      <c r="F321" s="328"/>
      <c r="G321" s="328"/>
      <c r="H321" s="329"/>
      <c r="I321" s="124">
        <v>0</v>
      </c>
      <c r="J321" s="125"/>
      <c r="K321" s="2" t="s">
        <v>0</v>
      </c>
      <c r="N321" s="69" t="s">
        <v>407</v>
      </c>
      <c r="O321" s="98"/>
      <c r="P321" s="98"/>
      <c r="U321" s="43"/>
      <c r="Z321" s="10"/>
      <c r="AA321" s="11"/>
      <c r="AB321" s="11"/>
      <c r="AC321" s="11"/>
      <c r="AD321" s="11"/>
      <c r="AW321" t="b">
        <f>NOT(D317=1)</f>
        <v>1</v>
      </c>
      <c r="AY321" t="b">
        <f>AND(NOT(AW321),ISBLANK(I321))</f>
        <v>0</v>
      </c>
    </row>
    <row r="322" spans="1:51" x14ac:dyDescent="0.15">
      <c r="Z322" s="10"/>
    </row>
    <row r="323" spans="1:51" x14ac:dyDescent="0.15">
      <c r="Z323" s="10"/>
    </row>
    <row r="324" spans="1:51" ht="6.75" customHeight="1" x14ac:dyDescent="0.15">
      <c r="Z324" s="10"/>
    </row>
    <row r="325" spans="1:51" x14ac:dyDescent="0.15">
      <c r="A325" s="37" t="s">
        <v>213</v>
      </c>
      <c r="Z325" s="10"/>
    </row>
    <row r="326" spans="1:51" ht="6.75" customHeight="1" x14ac:dyDescent="0.15">
      <c r="Z326" s="10"/>
    </row>
    <row r="327" spans="1:51" x14ac:dyDescent="0.15">
      <c r="B327" t="s">
        <v>452</v>
      </c>
      <c r="Z327" s="10"/>
      <c r="AA327" s="177" t="s">
        <v>218</v>
      </c>
      <c r="AB327" s="177"/>
      <c r="AC327" s="177"/>
      <c r="AD327" s="177"/>
      <c r="AE327" s="177"/>
      <c r="AF327" s="177"/>
      <c r="AG327" s="177"/>
      <c r="AH327" s="177"/>
      <c r="AI327" s="177"/>
      <c r="AJ327" s="177"/>
      <c r="AK327" s="177"/>
      <c r="AL327" s="177"/>
      <c r="AM327" s="177"/>
      <c r="AN327" s="177"/>
      <c r="AO327" s="177"/>
      <c r="AP327" s="177"/>
      <c r="AQ327" s="177"/>
      <c r="AR327" s="177"/>
      <c r="AS327" s="177"/>
      <c r="AT327" s="177"/>
      <c r="AU327" s="177"/>
      <c r="AV327" s="177"/>
    </row>
    <row r="328" spans="1:51" ht="6.75" customHeight="1" thickBot="1" x14ac:dyDescent="0.2">
      <c r="Z328" s="10"/>
    </row>
    <row r="329" spans="1:51" ht="14.25" thickBot="1" x14ac:dyDescent="0.2">
      <c r="C329" s="64"/>
      <c r="D329" s="44" t="s">
        <v>413</v>
      </c>
      <c r="J329" s="69"/>
      <c r="K329" s="69" t="s">
        <v>407</v>
      </c>
      <c r="Z329" s="10"/>
      <c r="AY329" t="b">
        <f>ISBLANK(C329)</f>
        <v>1</v>
      </c>
    </row>
    <row r="330" spans="1:51" ht="6.75" customHeight="1" x14ac:dyDescent="0.15">
      <c r="Z330" s="10"/>
    </row>
    <row r="331" spans="1:51" x14ac:dyDescent="0.15">
      <c r="C331" s="44"/>
      <c r="D331" s="65" t="s">
        <v>414</v>
      </c>
      <c r="E331" s="66"/>
      <c r="F331" s="66"/>
      <c r="G331" s="66"/>
      <c r="H331" s="66"/>
      <c r="I331" s="66"/>
      <c r="J331" s="67"/>
      <c r="K331" s="333"/>
      <c r="L331" s="333"/>
      <c r="M331" s="333"/>
      <c r="N331" s="68"/>
      <c r="O331" s="66"/>
      <c r="P331" s="66"/>
      <c r="Q331" s="66"/>
      <c r="R331" s="333"/>
      <c r="S331" s="333"/>
      <c r="Z331" s="10"/>
      <c r="AA331" s="11"/>
      <c r="AB331" s="11"/>
      <c r="AC331" s="11"/>
      <c r="AD331" s="11"/>
    </row>
    <row r="332" spans="1:51" ht="6.75" customHeight="1" x14ac:dyDescent="0.15">
      <c r="C332" s="43"/>
      <c r="Z332" s="10"/>
    </row>
    <row r="333" spans="1:51" x14ac:dyDescent="0.15">
      <c r="B333" t="s">
        <v>453</v>
      </c>
      <c r="Z333" s="10"/>
      <c r="AA333" s="177" t="s">
        <v>356</v>
      </c>
      <c r="AB333" s="177"/>
      <c r="AC333" s="177"/>
      <c r="AD333" s="177"/>
      <c r="AE333" s="177"/>
      <c r="AF333" s="177"/>
      <c r="AG333" s="177"/>
      <c r="AH333" s="177"/>
      <c r="AI333" s="177"/>
      <c r="AJ333" s="177"/>
      <c r="AK333" s="177"/>
      <c r="AL333" s="177"/>
      <c r="AM333" s="177"/>
      <c r="AN333" s="177"/>
      <c r="AO333" s="177"/>
      <c r="AP333" s="177"/>
      <c r="AQ333" s="177"/>
      <c r="AR333" s="177"/>
      <c r="AS333" s="177"/>
      <c r="AT333" s="177"/>
      <c r="AU333" s="177"/>
      <c r="AV333" s="177"/>
    </row>
    <row r="334" spans="1:51" ht="6.75" customHeight="1" thickBot="1" x14ac:dyDescent="0.2">
      <c r="Z334" s="10"/>
    </row>
    <row r="335" spans="1:51" ht="14.25" thickBot="1" x14ac:dyDescent="0.2">
      <c r="C335" s="44"/>
      <c r="E335" s="64"/>
      <c r="F335" s="44" t="s">
        <v>404</v>
      </c>
      <c r="G335" s="44"/>
      <c r="Q335" s="69" t="s">
        <v>407</v>
      </c>
      <c r="Z335" s="10"/>
      <c r="AA335" s="177" t="s">
        <v>357</v>
      </c>
      <c r="AB335" s="177"/>
      <c r="AC335" s="177"/>
      <c r="AD335" s="177"/>
      <c r="AE335" s="177"/>
      <c r="AF335" s="177"/>
      <c r="AG335" s="177"/>
      <c r="AH335" s="177"/>
      <c r="AI335" s="177"/>
      <c r="AJ335" s="177"/>
      <c r="AK335" s="177"/>
      <c r="AL335" s="177"/>
      <c r="AM335" s="177"/>
      <c r="AN335" s="177"/>
      <c r="AO335" s="177"/>
      <c r="AP335" s="177"/>
      <c r="AQ335" s="177"/>
      <c r="AR335" s="177"/>
      <c r="AS335" s="177"/>
      <c r="AT335" s="177"/>
      <c r="AU335" s="177"/>
      <c r="AV335" s="177"/>
      <c r="AY335" t="b">
        <f>AND(NOT(AW335),ISBLANK(E335))</f>
        <v>1</v>
      </c>
    </row>
    <row r="336" spans="1:51" ht="6.75" customHeight="1" x14ac:dyDescent="0.15">
      <c r="R336" s="66"/>
      <c r="S336" s="333"/>
      <c r="T336" s="333"/>
      <c r="Z336" s="10"/>
    </row>
    <row r="337" spans="1:51" x14ac:dyDescent="0.15">
      <c r="E337" s="65" t="s">
        <v>491</v>
      </c>
      <c r="F337" s="66"/>
      <c r="G337" s="66"/>
      <c r="H337" s="66"/>
      <c r="I337" s="66"/>
      <c r="J337" s="66"/>
      <c r="K337" s="67"/>
      <c r="L337" s="333"/>
      <c r="M337" s="333"/>
      <c r="N337" s="333"/>
      <c r="O337" s="68"/>
      <c r="P337" s="66"/>
      <c r="Q337" s="66"/>
      <c r="R337" s="66"/>
      <c r="S337" s="333"/>
      <c r="T337" s="333"/>
      <c r="Z337" s="10"/>
      <c r="AA337" s="85"/>
      <c r="AB337" s="85"/>
      <c r="AC337" s="85"/>
      <c r="AD337" s="85"/>
      <c r="AE337" s="85"/>
      <c r="AF337" s="85"/>
      <c r="AG337" s="85"/>
      <c r="AH337" s="85"/>
      <c r="AI337" s="85"/>
      <c r="AJ337" s="85"/>
      <c r="AK337" s="85"/>
      <c r="AL337" s="85"/>
      <c r="AM337" s="85"/>
      <c r="AN337" s="85"/>
      <c r="AO337" s="85"/>
      <c r="AP337" s="85"/>
      <c r="AQ337" s="85"/>
      <c r="AR337" s="85"/>
      <c r="AS337" s="85"/>
      <c r="AT337" s="85"/>
      <c r="AU337" s="85"/>
      <c r="AV337" s="85"/>
    </row>
    <row r="338" spans="1:51" ht="6.75" customHeight="1" thickBot="1" x14ac:dyDescent="0.2">
      <c r="Z338" s="10"/>
      <c r="AA338" s="11"/>
      <c r="AB338" s="11"/>
      <c r="AC338" s="11"/>
      <c r="AD338" s="11"/>
    </row>
    <row r="339" spans="1:51" ht="14.25" thickBot="1" x14ac:dyDescent="0.2">
      <c r="F339" s="330" t="s">
        <v>487</v>
      </c>
      <c r="G339" s="330"/>
      <c r="H339" s="330"/>
      <c r="I339" s="331"/>
      <c r="J339" s="124">
        <v>0</v>
      </c>
      <c r="K339" s="125"/>
      <c r="L339" s="2" t="s">
        <v>0</v>
      </c>
      <c r="O339" s="69" t="s">
        <v>407</v>
      </c>
      <c r="P339" s="98"/>
      <c r="Q339" s="98"/>
      <c r="T339" s="43"/>
      <c r="Z339" s="10"/>
      <c r="AA339" s="11"/>
      <c r="AB339" s="11"/>
      <c r="AC339" s="11"/>
      <c r="AD339" s="11"/>
      <c r="AW339" t="b">
        <f>NOT(E335=1)</f>
        <v>1</v>
      </c>
      <c r="AY339" t="b">
        <f>AND(NOT(AW339),ISBLANK(J339))</f>
        <v>0</v>
      </c>
    </row>
    <row r="340" spans="1:51" ht="20.25" customHeight="1" x14ac:dyDescent="0.15">
      <c r="Z340" s="10"/>
    </row>
    <row r="341" spans="1:51" x14ac:dyDescent="0.15">
      <c r="A341" s="37" t="s">
        <v>214</v>
      </c>
      <c r="Z341" s="10"/>
    </row>
    <row r="342" spans="1:51" ht="6.75" customHeight="1" x14ac:dyDescent="0.15">
      <c r="Z342" s="10"/>
    </row>
    <row r="343" spans="1:51" x14ac:dyDescent="0.15">
      <c r="B343" t="s">
        <v>215</v>
      </c>
      <c r="Z343" s="10"/>
    </row>
    <row r="344" spans="1:51" ht="6.75" customHeight="1" x14ac:dyDescent="0.15">
      <c r="Z344" s="10"/>
    </row>
    <row r="345" spans="1:51" x14ac:dyDescent="0.15">
      <c r="C345" s="1" t="s">
        <v>216</v>
      </c>
      <c r="Z345" s="10"/>
      <c r="AA345" s="177" t="s">
        <v>217</v>
      </c>
      <c r="AB345" s="177"/>
      <c r="AC345" s="177"/>
      <c r="AD345" s="177"/>
      <c r="AE345" s="177"/>
      <c r="AF345" s="177"/>
      <c r="AG345" s="177"/>
      <c r="AH345" s="177"/>
      <c r="AI345" s="177"/>
      <c r="AJ345" s="177"/>
      <c r="AK345" s="177"/>
      <c r="AL345" s="177"/>
      <c r="AM345" s="177"/>
      <c r="AN345" s="177"/>
      <c r="AO345" s="177"/>
      <c r="AP345" s="177"/>
      <c r="AQ345" s="177"/>
      <c r="AR345" s="177"/>
      <c r="AS345" s="177"/>
      <c r="AT345" s="177"/>
      <c r="AU345" s="177"/>
      <c r="AV345" s="177"/>
    </row>
    <row r="346" spans="1:51" ht="6.75" customHeight="1" thickBot="1" x14ac:dyDescent="0.2">
      <c r="Z346" s="10"/>
    </row>
    <row r="347" spans="1:51" ht="14.25" thickBot="1" x14ac:dyDescent="0.2">
      <c r="C347" s="44"/>
      <c r="D347" s="64">
        <v>2</v>
      </c>
      <c r="E347" s="44" t="s">
        <v>404</v>
      </c>
      <c r="F347" s="44"/>
      <c r="P347" s="69" t="s">
        <v>407</v>
      </c>
      <c r="Z347" s="10"/>
      <c r="AA347" s="85"/>
      <c r="AB347" s="85"/>
      <c r="AC347" s="85"/>
      <c r="AD347" s="85"/>
      <c r="AE347" s="85"/>
      <c r="AF347" s="85"/>
      <c r="AG347" s="85"/>
      <c r="AH347" s="85"/>
      <c r="AI347" s="85"/>
      <c r="AJ347" s="85"/>
      <c r="AK347" s="85"/>
      <c r="AL347" s="85"/>
      <c r="AM347" s="85"/>
      <c r="AN347" s="85"/>
      <c r="AO347" s="85"/>
      <c r="AP347" s="85"/>
      <c r="AQ347" s="85"/>
      <c r="AR347" s="85"/>
      <c r="AS347" s="85"/>
      <c r="AT347" s="85"/>
      <c r="AU347" s="85"/>
      <c r="AV347" s="85"/>
      <c r="AY347" t="b">
        <f>ISBLANK(D347)</f>
        <v>0</v>
      </c>
    </row>
    <row r="348" spans="1:51" ht="6.75" customHeight="1" x14ac:dyDescent="0.15">
      <c r="C348" s="43"/>
      <c r="Z348" s="10"/>
      <c r="AA348" s="11"/>
      <c r="AB348" s="11"/>
      <c r="AC348" s="11"/>
      <c r="AD348" s="11"/>
    </row>
    <row r="349" spans="1:51" x14ac:dyDescent="0.15">
      <c r="C349" s="44"/>
      <c r="D349" s="65" t="s">
        <v>491</v>
      </c>
      <c r="E349" s="66"/>
      <c r="F349" s="66"/>
      <c r="G349" s="66"/>
      <c r="H349" s="66"/>
      <c r="I349" s="66"/>
      <c r="J349" s="67"/>
      <c r="K349" s="333"/>
      <c r="L349" s="333"/>
      <c r="M349" s="333"/>
      <c r="N349" s="68"/>
      <c r="O349" s="66"/>
      <c r="P349" s="66"/>
      <c r="Q349" s="66"/>
      <c r="R349" s="333"/>
      <c r="S349" s="333"/>
      <c r="Z349" s="10"/>
      <c r="AA349" s="11"/>
      <c r="AB349" s="11"/>
      <c r="AC349" s="11"/>
      <c r="AD349" s="11"/>
    </row>
    <row r="350" spans="1:51" ht="7.5" customHeight="1" thickBot="1" x14ac:dyDescent="0.2">
      <c r="Z350" s="10"/>
      <c r="AA350" s="11"/>
      <c r="AB350" s="11"/>
      <c r="AC350" s="11"/>
      <c r="AD350" s="11"/>
    </row>
    <row r="351" spans="1:51" ht="14.25" thickBot="1" x14ac:dyDescent="0.2">
      <c r="E351" s="328" t="s">
        <v>487</v>
      </c>
      <c r="F351" s="328"/>
      <c r="G351" s="328"/>
      <c r="H351" s="329"/>
      <c r="I351" s="124">
        <v>0</v>
      </c>
      <c r="J351" s="125"/>
      <c r="K351" s="2" t="s">
        <v>0</v>
      </c>
      <c r="N351" s="69" t="s">
        <v>407</v>
      </c>
      <c r="O351" s="98"/>
      <c r="P351" s="98"/>
      <c r="U351" s="43"/>
      <c r="Z351" s="10"/>
      <c r="AA351" s="11"/>
      <c r="AB351" s="11"/>
      <c r="AC351" s="11"/>
      <c r="AD351" s="11"/>
      <c r="AW351" t="b">
        <f>NOT(D347=1)</f>
        <v>1</v>
      </c>
      <c r="AY351" t="b">
        <f>AND(NOT(AW351),ISBLANK(I351))</f>
        <v>0</v>
      </c>
    </row>
    <row r="352" spans="1:51" x14ac:dyDescent="0.15">
      <c r="Z352" s="10"/>
    </row>
    <row r="353" spans="2:54" x14ac:dyDescent="0.15">
      <c r="B353" t="s">
        <v>219</v>
      </c>
      <c r="Z353" s="10"/>
      <c r="AA353" s="11"/>
    </row>
    <row r="354" spans="2:54" ht="6.75" customHeight="1" x14ac:dyDescent="0.15">
      <c r="Z354" s="10"/>
      <c r="AA354" s="11"/>
    </row>
    <row r="355" spans="2:54" x14ac:dyDescent="0.15">
      <c r="B355" s="47" t="s">
        <v>221</v>
      </c>
      <c r="Z355" s="10"/>
      <c r="AA355" s="11"/>
    </row>
    <row r="356" spans="2:54" ht="6.75" customHeight="1" thickBot="1" x14ac:dyDescent="0.2">
      <c r="Z356" s="10"/>
      <c r="AA356" s="11"/>
    </row>
    <row r="357" spans="2:54" ht="14.25" thickBot="1" x14ac:dyDescent="0.2">
      <c r="C357" s="64"/>
      <c r="D357" s="44" t="s">
        <v>413</v>
      </c>
      <c r="J357" s="69"/>
      <c r="K357" s="69" t="s">
        <v>407</v>
      </c>
      <c r="Z357" s="10"/>
      <c r="AY357" t="b">
        <f>ISBLANK(C357)</f>
        <v>1</v>
      </c>
    </row>
    <row r="358" spans="2:54" ht="6.75" customHeight="1" x14ac:dyDescent="0.15">
      <c r="Z358" s="10"/>
    </row>
    <row r="359" spans="2:54" x14ac:dyDescent="0.15">
      <c r="C359" s="44"/>
      <c r="D359" s="65" t="s">
        <v>414</v>
      </c>
      <c r="E359" s="66"/>
      <c r="F359" s="66"/>
      <c r="G359" s="66"/>
      <c r="H359" s="66"/>
      <c r="I359" s="66"/>
      <c r="J359" s="67"/>
      <c r="K359" s="333"/>
      <c r="L359" s="333"/>
      <c r="M359" s="333"/>
      <c r="N359" s="68"/>
      <c r="O359" s="66"/>
      <c r="P359" s="66"/>
      <c r="Q359" s="66"/>
      <c r="R359" s="333"/>
      <c r="S359" s="333"/>
      <c r="Z359" s="10"/>
      <c r="AA359" s="11"/>
      <c r="AB359" s="11"/>
      <c r="AC359" s="11"/>
      <c r="AD359" s="11"/>
    </row>
    <row r="360" spans="2:54" ht="6.75" customHeight="1" x14ac:dyDescent="0.15">
      <c r="C360" s="43"/>
      <c r="Z360" s="10"/>
    </row>
    <row r="361" spans="2:54" x14ac:dyDescent="0.15">
      <c r="C361" s="44"/>
      <c r="D361" s="1" t="s">
        <v>220</v>
      </c>
      <c r="Z361" s="10"/>
      <c r="AA361" s="11"/>
    </row>
    <row r="362" spans="2:54" ht="6.75" customHeight="1" thickBot="1" x14ac:dyDescent="0.2">
      <c r="Z362" s="10"/>
      <c r="AA362" s="11"/>
    </row>
    <row r="363" spans="2:54" ht="14.25" thickBot="1" x14ac:dyDescent="0.2">
      <c r="C363" s="44"/>
      <c r="E363" s="64"/>
      <c r="F363" s="44" t="s">
        <v>404</v>
      </c>
      <c r="G363" s="44"/>
      <c r="Q363" s="69" t="s">
        <v>407</v>
      </c>
      <c r="Z363" s="10"/>
      <c r="AA363" s="85"/>
      <c r="AB363" s="85"/>
      <c r="AC363" s="85"/>
      <c r="AD363" s="85"/>
      <c r="AE363" s="85"/>
      <c r="AF363" s="85"/>
      <c r="AG363" s="85"/>
      <c r="AH363" s="85"/>
      <c r="AI363" s="85"/>
      <c r="AJ363" s="85"/>
      <c r="AK363" s="85"/>
      <c r="AL363" s="85"/>
      <c r="AM363" s="85"/>
      <c r="AN363" s="85"/>
      <c r="AO363" s="85"/>
      <c r="AP363" s="85"/>
      <c r="AQ363" s="85"/>
      <c r="AR363" s="85"/>
      <c r="AS363" s="85"/>
      <c r="AT363" s="85"/>
      <c r="AU363" s="85"/>
      <c r="AV363" s="85"/>
      <c r="AW363" t="b">
        <f>NOT(C357=1)</f>
        <v>1</v>
      </c>
      <c r="AY363" t="b">
        <f>AND(NOT(AW363),ISBLANK(E363))</f>
        <v>0</v>
      </c>
      <c r="BA363">
        <v>1</v>
      </c>
      <c r="BB363">
        <v>2</v>
      </c>
    </row>
    <row r="364" spans="2:54" ht="6.75" customHeight="1" x14ac:dyDescent="0.15">
      <c r="R364" s="66"/>
      <c r="S364" s="333"/>
      <c r="T364" s="333"/>
      <c r="Z364" s="10"/>
    </row>
    <row r="365" spans="2:54" x14ac:dyDescent="0.15">
      <c r="E365" s="65" t="s">
        <v>491</v>
      </c>
      <c r="F365" s="66"/>
      <c r="G365" s="66"/>
      <c r="H365" s="66"/>
      <c r="I365" s="66"/>
      <c r="J365" s="66"/>
      <c r="K365" s="67"/>
      <c r="L365" s="333"/>
      <c r="M365" s="333"/>
      <c r="N365" s="333"/>
      <c r="O365" s="68"/>
      <c r="P365" s="66"/>
      <c r="Q365" s="66"/>
      <c r="R365" s="66"/>
      <c r="S365" s="333"/>
      <c r="T365" s="333"/>
      <c r="Z365" s="10"/>
      <c r="AA365" s="85"/>
      <c r="AB365" s="85"/>
      <c r="AC365" s="85"/>
      <c r="AD365" s="85"/>
      <c r="AE365" s="85"/>
      <c r="AF365" s="85"/>
      <c r="AG365" s="85"/>
      <c r="AH365" s="85"/>
      <c r="AI365" s="85"/>
      <c r="AJ365" s="85"/>
      <c r="AK365" s="85"/>
      <c r="AL365" s="85"/>
      <c r="AM365" s="85"/>
      <c r="AN365" s="85"/>
      <c r="AO365" s="85"/>
      <c r="AP365" s="85"/>
      <c r="AQ365" s="85"/>
      <c r="AR365" s="85"/>
      <c r="AS365" s="85"/>
      <c r="AT365" s="85"/>
      <c r="AU365" s="85"/>
      <c r="AV365" s="85"/>
    </row>
    <row r="366" spans="2:54" ht="6.75" customHeight="1" thickBot="1" x14ac:dyDescent="0.2">
      <c r="Z366" s="10"/>
      <c r="AA366" s="11"/>
      <c r="AB366" s="11"/>
      <c r="AC366" s="11"/>
      <c r="AD366" s="11"/>
    </row>
    <row r="367" spans="2:54" ht="14.25" thickBot="1" x14ac:dyDescent="0.2">
      <c r="F367" s="328" t="s">
        <v>487</v>
      </c>
      <c r="G367" s="328"/>
      <c r="H367" s="328"/>
      <c r="I367" s="329"/>
      <c r="J367" s="124">
        <v>0</v>
      </c>
      <c r="K367" s="125"/>
      <c r="L367" s="2" t="s">
        <v>0</v>
      </c>
      <c r="O367" s="69" t="s">
        <v>407</v>
      </c>
      <c r="P367" s="98"/>
      <c r="Q367" s="98"/>
      <c r="T367" s="43"/>
      <c r="Z367" s="10"/>
      <c r="AA367" s="11"/>
      <c r="AB367" s="11"/>
      <c r="AC367" s="11"/>
      <c r="AD367" s="11"/>
      <c r="AW367" t="b">
        <f>NOT(AND(C357=1,E363=1))</f>
        <v>1</v>
      </c>
      <c r="AY367" t="b">
        <f>AND(NOT(AW367),ISBLANK(J367))</f>
        <v>0</v>
      </c>
    </row>
    <row r="368" spans="2:54" ht="6.75" customHeight="1" x14ac:dyDescent="0.15">
      <c r="Z368" s="10"/>
      <c r="AA368" s="11"/>
    </row>
    <row r="369" spans="2:54" ht="20.25" customHeight="1" x14ac:dyDescent="0.15">
      <c r="Z369" s="10"/>
      <c r="AA369" s="11"/>
    </row>
    <row r="370" spans="2:54" x14ac:dyDescent="0.15">
      <c r="B370" t="s">
        <v>223</v>
      </c>
      <c r="Z370" s="10"/>
      <c r="AA370" s="11"/>
    </row>
    <row r="371" spans="2:54" ht="6.75" customHeight="1" thickBot="1" x14ac:dyDescent="0.2">
      <c r="Z371" s="10"/>
      <c r="AA371" s="11"/>
    </row>
    <row r="372" spans="2:54" ht="14.25" thickBot="1" x14ac:dyDescent="0.2">
      <c r="C372" s="64"/>
      <c r="D372" s="44" t="s">
        <v>413</v>
      </c>
      <c r="J372" s="69"/>
      <c r="K372" s="69" t="s">
        <v>407</v>
      </c>
      <c r="Z372" s="10"/>
      <c r="AY372" t="b">
        <f>ISBLANK(C372)</f>
        <v>1</v>
      </c>
    </row>
    <row r="373" spans="2:54" ht="6.75" customHeight="1" x14ac:dyDescent="0.15">
      <c r="Z373" s="10"/>
    </row>
    <row r="374" spans="2:54" x14ac:dyDescent="0.15">
      <c r="C374" s="44"/>
      <c r="D374" s="65" t="s">
        <v>414</v>
      </c>
      <c r="E374" s="66"/>
      <c r="F374" s="66"/>
      <c r="G374" s="66"/>
      <c r="H374" s="66"/>
      <c r="I374" s="66"/>
      <c r="J374" s="67"/>
      <c r="K374" s="333"/>
      <c r="L374" s="333"/>
      <c r="M374" s="333"/>
      <c r="N374" s="68"/>
      <c r="O374" s="66"/>
      <c r="P374" s="66"/>
      <c r="Q374" s="66"/>
      <c r="R374" s="333"/>
      <c r="S374" s="333"/>
      <c r="Z374" s="10"/>
      <c r="AA374" s="11"/>
      <c r="AB374" s="11"/>
      <c r="AC374" s="11"/>
      <c r="AD374" s="11"/>
    </row>
    <row r="375" spans="2:54" ht="6.75" customHeight="1" x14ac:dyDescent="0.15">
      <c r="Z375" s="10"/>
      <c r="AA375" s="11"/>
    </row>
    <row r="376" spans="2:54" x14ac:dyDescent="0.15">
      <c r="D376" s="2" t="s">
        <v>222</v>
      </c>
      <c r="Z376" s="10"/>
      <c r="AA376" s="11"/>
    </row>
    <row r="377" spans="2:54" ht="6.75" customHeight="1" thickBot="1" x14ac:dyDescent="0.2">
      <c r="Z377" s="10"/>
      <c r="AA377" s="11"/>
    </row>
    <row r="378" spans="2:54" ht="14.25" thickBot="1" x14ac:dyDescent="0.2">
      <c r="C378" s="44"/>
      <c r="E378" s="64"/>
      <c r="F378" s="44" t="s">
        <v>404</v>
      </c>
      <c r="G378" s="44"/>
      <c r="Q378" s="69" t="s">
        <v>407</v>
      </c>
      <c r="Z378" s="10"/>
      <c r="AA378" s="85"/>
      <c r="AB378" s="85"/>
      <c r="AC378" s="85"/>
      <c r="AD378" s="85"/>
      <c r="AE378" s="85"/>
      <c r="AF378" s="85"/>
      <c r="AG378" s="85"/>
      <c r="AH378" s="85"/>
      <c r="AI378" s="85"/>
      <c r="AJ378" s="85"/>
      <c r="AK378" s="85"/>
      <c r="AL378" s="85"/>
      <c r="AM378" s="85"/>
      <c r="AN378" s="85"/>
      <c r="AO378" s="85"/>
      <c r="AP378" s="85"/>
      <c r="AQ378" s="85"/>
      <c r="AR378" s="85"/>
      <c r="AS378" s="85"/>
      <c r="AT378" s="85"/>
      <c r="AU378" s="85"/>
      <c r="AV378" s="85"/>
      <c r="AW378" t="b">
        <f>NOT(C372=1)</f>
        <v>1</v>
      </c>
      <c r="AY378" t="b">
        <f>AND(NOT(AW378),ISBLANK(E378))</f>
        <v>0</v>
      </c>
      <c r="BA378">
        <v>1</v>
      </c>
      <c r="BB378">
        <v>2</v>
      </c>
    </row>
    <row r="379" spans="2:54" ht="6.75" customHeight="1" x14ac:dyDescent="0.15">
      <c r="R379" s="66"/>
      <c r="S379" s="333"/>
      <c r="T379" s="333"/>
      <c r="Z379" s="10"/>
    </row>
    <row r="380" spans="2:54" x14ac:dyDescent="0.15">
      <c r="E380" s="65" t="s">
        <v>491</v>
      </c>
      <c r="F380" s="66"/>
      <c r="G380" s="66"/>
      <c r="H380" s="66"/>
      <c r="I380" s="66"/>
      <c r="J380" s="66"/>
      <c r="K380" s="67"/>
      <c r="L380" s="333"/>
      <c r="M380" s="333"/>
      <c r="N380" s="333"/>
      <c r="O380" s="68"/>
      <c r="P380" s="66"/>
      <c r="Q380" s="66"/>
      <c r="R380" s="66"/>
      <c r="S380" s="333"/>
      <c r="T380" s="333"/>
      <c r="Z380" s="10"/>
      <c r="AA380" s="85"/>
      <c r="AB380" s="85"/>
      <c r="AC380" s="85"/>
      <c r="AD380" s="85"/>
      <c r="AE380" s="85"/>
      <c r="AF380" s="85"/>
      <c r="AG380" s="85"/>
      <c r="AH380" s="85"/>
      <c r="AI380" s="85"/>
      <c r="AJ380" s="85"/>
      <c r="AK380" s="85"/>
      <c r="AL380" s="85"/>
      <c r="AM380" s="85"/>
      <c r="AN380" s="85"/>
      <c r="AO380" s="85"/>
      <c r="AP380" s="85"/>
      <c r="AQ380" s="85"/>
      <c r="AR380" s="85"/>
      <c r="AS380" s="85"/>
      <c r="AT380" s="85"/>
      <c r="AU380" s="85"/>
      <c r="AV380" s="85"/>
    </row>
    <row r="381" spans="2:54" ht="6.75" customHeight="1" thickBot="1" x14ac:dyDescent="0.2">
      <c r="Z381" s="10"/>
      <c r="AA381" s="11"/>
      <c r="AB381" s="11"/>
      <c r="AC381" s="11"/>
      <c r="AD381" s="11"/>
    </row>
    <row r="382" spans="2:54" ht="14.25" thickBot="1" x14ac:dyDescent="0.2">
      <c r="F382" s="328" t="s">
        <v>487</v>
      </c>
      <c r="G382" s="328"/>
      <c r="H382" s="328"/>
      <c r="I382" s="329"/>
      <c r="J382" s="124">
        <v>0</v>
      </c>
      <c r="K382" s="125"/>
      <c r="L382" s="2" t="s">
        <v>0</v>
      </c>
      <c r="O382" s="69" t="s">
        <v>407</v>
      </c>
      <c r="P382" s="98"/>
      <c r="Q382" s="98"/>
      <c r="T382" s="43"/>
      <c r="Z382" s="10"/>
      <c r="AA382" s="11"/>
      <c r="AB382" s="11"/>
      <c r="AC382" s="11"/>
      <c r="AD382" s="11"/>
      <c r="AW382" t="b">
        <f>NOT(AND(C372=1,E378=1))</f>
        <v>1</v>
      </c>
      <c r="AY382" t="b">
        <f>AND(NOT(AW382),ISBLANK(J382))</f>
        <v>0</v>
      </c>
    </row>
    <row r="383" spans="2:54" ht="20.25" customHeight="1" x14ac:dyDescent="0.15">
      <c r="Z383" s="10"/>
      <c r="AA383" s="11"/>
    </row>
    <row r="384" spans="2:54" x14ac:dyDescent="0.15">
      <c r="B384" t="s">
        <v>224</v>
      </c>
      <c r="Z384" s="10"/>
      <c r="AA384" s="11"/>
    </row>
    <row r="385" spans="3:54" ht="6.75" customHeight="1" x14ac:dyDescent="0.15">
      <c r="Z385" s="10"/>
      <c r="AA385" s="11"/>
    </row>
    <row r="386" spans="3:54" x14ac:dyDescent="0.15">
      <c r="C386" s="2" t="s">
        <v>225</v>
      </c>
      <c r="Z386" s="10"/>
      <c r="AA386" s="11"/>
    </row>
    <row r="387" spans="3:54" ht="6.75" customHeight="1" thickBot="1" x14ac:dyDescent="0.2">
      <c r="Z387" s="10"/>
      <c r="AA387" s="11"/>
    </row>
    <row r="388" spans="3:54" ht="14.25" thickBot="1" x14ac:dyDescent="0.2">
      <c r="C388" s="64"/>
      <c r="D388" s="69" t="s">
        <v>407</v>
      </c>
      <c r="Z388" s="10"/>
      <c r="AA388" s="11"/>
      <c r="AB388" s="11"/>
      <c r="AY388" t="b">
        <f>ISBLANK(C388)</f>
        <v>1</v>
      </c>
    </row>
    <row r="389" spans="3:54" ht="6.75" customHeight="1" x14ac:dyDescent="0.15">
      <c r="Z389" s="10"/>
      <c r="AA389" s="11"/>
      <c r="AB389" s="11"/>
    </row>
    <row r="390" spans="3:54" x14ac:dyDescent="0.15">
      <c r="D390" s="44" t="s">
        <v>226</v>
      </c>
      <c r="Z390" s="10"/>
      <c r="AA390" s="11"/>
    </row>
    <row r="391" spans="3:54" ht="6.75" customHeight="1" x14ac:dyDescent="0.15">
      <c r="Z391" s="10"/>
      <c r="AA391" s="11"/>
    </row>
    <row r="392" spans="3:54" x14ac:dyDescent="0.15">
      <c r="D392" s="44" t="s">
        <v>227</v>
      </c>
      <c r="Z392" s="10"/>
      <c r="AA392" s="11"/>
    </row>
    <row r="393" spans="3:54" ht="6.75" customHeight="1" x14ac:dyDescent="0.15">
      <c r="Z393" s="10"/>
      <c r="AA393" s="11"/>
    </row>
    <row r="394" spans="3:54" x14ac:dyDescent="0.15">
      <c r="D394" s="44" t="s">
        <v>228</v>
      </c>
      <c r="Z394" s="10"/>
      <c r="AA394" s="11"/>
    </row>
    <row r="395" spans="3:54" ht="6.75" customHeight="1" x14ac:dyDescent="0.15">
      <c r="Z395" s="10"/>
      <c r="AA395" s="11"/>
    </row>
    <row r="396" spans="3:54" x14ac:dyDescent="0.15">
      <c r="D396" s="44" t="s">
        <v>229</v>
      </c>
      <c r="Z396" s="10"/>
      <c r="AA396" s="11"/>
    </row>
    <row r="397" spans="3:54" ht="20.25" customHeight="1" x14ac:dyDescent="0.15">
      <c r="Z397" s="10"/>
      <c r="AA397" s="11"/>
    </row>
    <row r="398" spans="3:54" x14ac:dyDescent="0.15">
      <c r="C398" s="2" t="s">
        <v>230</v>
      </c>
      <c r="Z398" s="10"/>
      <c r="AA398" s="11"/>
    </row>
    <row r="399" spans="3:54" ht="6.75" customHeight="1" thickBot="1" x14ac:dyDescent="0.2">
      <c r="Z399" s="10"/>
      <c r="AA399" s="11"/>
    </row>
    <row r="400" spans="3:54" ht="14.25" thickBot="1" x14ac:dyDescent="0.2">
      <c r="C400" s="44"/>
      <c r="D400" s="64"/>
      <c r="E400" s="44" t="s">
        <v>404</v>
      </c>
      <c r="F400" s="44"/>
      <c r="P400" s="69" t="s">
        <v>407</v>
      </c>
      <c r="Z400" s="10"/>
      <c r="AA400" s="177" t="s">
        <v>576</v>
      </c>
      <c r="AB400" s="177"/>
      <c r="AC400" s="177"/>
      <c r="AD400" s="177"/>
      <c r="AE400" s="177"/>
      <c r="AF400" s="177"/>
      <c r="AG400" s="177"/>
      <c r="AH400" s="177"/>
      <c r="AI400" s="177"/>
      <c r="AJ400" s="177"/>
      <c r="AK400" s="177"/>
      <c r="AL400" s="177"/>
      <c r="AM400" s="177"/>
      <c r="AN400" s="177"/>
      <c r="AO400" s="177"/>
      <c r="AP400" s="177"/>
      <c r="AQ400" s="177"/>
      <c r="AR400" s="177"/>
      <c r="AS400" s="177"/>
      <c r="AT400" s="177"/>
      <c r="AU400" s="177"/>
      <c r="AV400" s="177"/>
      <c r="AW400" t="b">
        <f>OR(C388=4,C388="")</f>
        <v>1</v>
      </c>
      <c r="AY400" t="b">
        <f>AND(AND(C388&lt;&gt;4,C388&lt;&gt;""),ISBLANK(D400))</f>
        <v>0</v>
      </c>
      <c r="BA400">
        <v>1</v>
      </c>
      <c r="BB400">
        <v>2</v>
      </c>
    </row>
    <row r="401" spans="1:51" ht="6.75" customHeight="1" x14ac:dyDescent="0.15">
      <c r="C401" s="43"/>
      <c r="Z401" s="10"/>
      <c r="AA401" s="11"/>
      <c r="AB401" s="11"/>
      <c r="AC401" s="11"/>
      <c r="AD401" s="11"/>
    </row>
    <row r="402" spans="1:51" x14ac:dyDescent="0.15">
      <c r="C402" s="44"/>
      <c r="D402" s="65" t="s">
        <v>491</v>
      </c>
      <c r="E402" s="66"/>
      <c r="F402" s="66"/>
      <c r="G402" s="66"/>
      <c r="H402" s="66"/>
      <c r="I402" s="66"/>
      <c r="J402" s="67"/>
      <c r="K402" s="333"/>
      <c r="L402" s="333"/>
      <c r="M402" s="333"/>
      <c r="N402" s="68"/>
      <c r="O402" s="66"/>
      <c r="P402" s="66"/>
      <c r="Q402" s="66"/>
      <c r="R402" s="333"/>
      <c r="S402" s="333"/>
      <c r="Z402" s="10"/>
      <c r="AA402" s="11"/>
      <c r="AB402" s="11"/>
      <c r="AC402" s="11"/>
      <c r="AD402" s="11"/>
    </row>
    <row r="403" spans="1:51" ht="7.5" customHeight="1" thickBot="1" x14ac:dyDescent="0.2">
      <c r="Z403" s="10"/>
      <c r="AA403" s="11"/>
      <c r="AB403" s="11"/>
      <c r="AC403" s="11"/>
      <c r="AD403" s="11"/>
    </row>
    <row r="404" spans="1:51" ht="14.25" thickBot="1" x14ac:dyDescent="0.2">
      <c r="E404" s="328" t="s">
        <v>487</v>
      </c>
      <c r="F404" s="328"/>
      <c r="G404" s="328"/>
      <c r="H404" s="329"/>
      <c r="I404" s="124">
        <v>0</v>
      </c>
      <c r="J404" s="125"/>
      <c r="K404" s="2" t="s">
        <v>0</v>
      </c>
      <c r="N404" s="69" t="s">
        <v>407</v>
      </c>
      <c r="O404" s="98"/>
      <c r="P404" s="98"/>
      <c r="U404" s="43"/>
      <c r="Z404" s="10"/>
      <c r="AA404" s="11"/>
      <c r="AB404" s="11"/>
      <c r="AC404" s="11"/>
      <c r="AD404" s="11"/>
      <c r="AW404" t="b">
        <f>OR(AW400=TRUE,D400=2)</f>
        <v>1</v>
      </c>
      <c r="AY404" t="b">
        <f>AND(AW400=FALSE,D400=1,ISBLANK(I404))</f>
        <v>0</v>
      </c>
    </row>
    <row r="405" spans="1:51" x14ac:dyDescent="0.15">
      <c r="Z405" s="10"/>
      <c r="AA405" s="11"/>
    </row>
    <row r="406" spans="1:51" x14ac:dyDescent="0.15">
      <c r="Z406" s="10"/>
      <c r="AA406" s="11"/>
    </row>
    <row r="407" spans="1:51" x14ac:dyDescent="0.15">
      <c r="Z407" s="10"/>
      <c r="AA407" s="11"/>
    </row>
    <row r="408" spans="1:51" x14ac:dyDescent="0.15">
      <c r="Z408" s="10"/>
      <c r="AA408" s="11"/>
    </row>
    <row r="409" spans="1:51" x14ac:dyDescent="0.15">
      <c r="A409" s="37" t="s">
        <v>231</v>
      </c>
      <c r="Z409" s="10"/>
      <c r="AA409" s="11"/>
    </row>
    <row r="410" spans="1:51" ht="6.75" customHeight="1" x14ac:dyDescent="0.15">
      <c r="Z410" s="10"/>
      <c r="AA410" s="11"/>
    </row>
    <row r="411" spans="1:51" x14ac:dyDescent="0.15">
      <c r="B411" t="s">
        <v>232</v>
      </c>
      <c r="Z411" s="10"/>
      <c r="AA411" s="177" t="s">
        <v>247</v>
      </c>
      <c r="AB411" s="177"/>
      <c r="AC411" s="177"/>
      <c r="AD411" s="177"/>
      <c r="AE411" s="177"/>
      <c r="AF411" s="177"/>
      <c r="AG411" s="177"/>
      <c r="AH411" s="177"/>
      <c r="AI411" s="177"/>
      <c r="AJ411" s="177"/>
      <c r="AK411" s="177"/>
      <c r="AL411" s="177"/>
      <c r="AM411" s="177"/>
      <c r="AN411" s="177"/>
      <c r="AO411" s="177"/>
      <c r="AP411" s="177"/>
      <c r="AQ411" s="177"/>
      <c r="AR411" s="177"/>
      <c r="AS411" s="177"/>
      <c r="AT411" s="177"/>
      <c r="AU411" s="177"/>
      <c r="AV411" s="177"/>
    </row>
    <row r="412" spans="1:51" ht="6.75" customHeight="1" thickBot="1" x14ac:dyDescent="0.2">
      <c r="Z412" s="10"/>
      <c r="AA412" s="11"/>
    </row>
    <row r="413" spans="1:51" ht="14.25" thickBot="1" x14ac:dyDescent="0.2">
      <c r="C413" s="64"/>
      <c r="D413" s="69" t="s">
        <v>407</v>
      </c>
      <c r="Z413" s="10"/>
      <c r="AA413" s="11"/>
      <c r="AB413" s="11"/>
      <c r="AY413" t="b">
        <f>ISBLANK(C413)</f>
        <v>1</v>
      </c>
    </row>
    <row r="414" spans="1:51" ht="6.75" customHeight="1" x14ac:dyDescent="0.15">
      <c r="Z414" s="10"/>
      <c r="AA414" s="11"/>
      <c r="AB414" s="11"/>
    </row>
    <row r="415" spans="1:51" x14ac:dyDescent="0.15">
      <c r="D415" s="44" t="s">
        <v>237</v>
      </c>
      <c r="Z415" s="10"/>
      <c r="AA415" s="177" t="s">
        <v>358</v>
      </c>
      <c r="AB415" s="177"/>
      <c r="AC415" s="177"/>
      <c r="AD415" s="177"/>
      <c r="AE415" s="177"/>
      <c r="AF415" s="177"/>
      <c r="AG415" s="177"/>
      <c r="AH415" s="177"/>
      <c r="AI415" s="177"/>
      <c r="AJ415" s="177"/>
      <c r="AK415" s="177"/>
      <c r="AL415" s="177"/>
      <c r="AM415" s="177"/>
      <c r="AN415" s="177"/>
      <c r="AO415" s="177"/>
      <c r="AP415" s="177"/>
      <c r="AQ415" s="177"/>
      <c r="AR415" s="177"/>
      <c r="AS415" s="177"/>
      <c r="AT415" s="177"/>
      <c r="AU415" s="177"/>
      <c r="AV415" s="177"/>
    </row>
    <row r="416" spans="1:51" ht="6.75" customHeight="1" x14ac:dyDescent="0.15">
      <c r="Z416" s="10"/>
      <c r="AA416" s="11"/>
    </row>
    <row r="417" spans="2:51" x14ac:dyDescent="0.15">
      <c r="D417" s="44" t="s">
        <v>238</v>
      </c>
      <c r="Z417" s="10"/>
      <c r="AA417" s="177" t="s">
        <v>248</v>
      </c>
      <c r="AB417" s="177"/>
      <c r="AC417" s="177"/>
      <c r="AD417" s="177"/>
      <c r="AE417" s="177"/>
      <c r="AF417" s="177"/>
      <c r="AG417" s="177"/>
      <c r="AH417" s="177"/>
      <c r="AI417" s="177"/>
      <c r="AJ417" s="177"/>
      <c r="AK417" s="177"/>
      <c r="AL417" s="177"/>
      <c r="AM417" s="177"/>
      <c r="AN417" s="177"/>
      <c r="AO417" s="177"/>
      <c r="AP417" s="177"/>
      <c r="AQ417" s="177"/>
      <c r="AR417" s="177"/>
      <c r="AS417" s="177"/>
      <c r="AT417" s="177"/>
      <c r="AU417" s="177"/>
      <c r="AV417" s="177"/>
    </row>
    <row r="418" spans="2:51" ht="6.75" customHeight="1" x14ac:dyDescent="0.15">
      <c r="Z418" s="10"/>
      <c r="AA418" s="11"/>
    </row>
    <row r="419" spans="2:51" x14ac:dyDescent="0.15">
      <c r="D419" s="44" t="s">
        <v>239</v>
      </c>
      <c r="Z419" s="10"/>
    </row>
    <row r="420" spans="2:51" ht="6.75" customHeight="1" x14ac:dyDescent="0.15">
      <c r="Z420" s="10"/>
      <c r="AA420" s="11"/>
    </row>
    <row r="421" spans="2:51" x14ac:dyDescent="0.15">
      <c r="C421" s="1" t="s">
        <v>240</v>
      </c>
      <c r="Z421" s="10"/>
      <c r="AA421" s="11"/>
    </row>
    <row r="422" spans="2:51" ht="6.75" customHeight="1" thickBot="1" x14ac:dyDescent="0.2">
      <c r="Z422" s="10"/>
      <c r="AA422" s="11"/>
    </row>
    <row r="423" spans="2:51" ht="14.25" thickBot="1" x14ac:dyDescent="0.2">
      <c r="C423" s="44"/>
      <c r="D423" s="64"/>
      <c r="E423" s="44" t="s">
        <v>404</v>
      </c>
      <c r="F423" s="44"/>
      <c r="P423" s="69" t="s">
        <v>407</v>
      </c>
      <c r="Z423" s="10"/>
      <c r="AA423" s="177"/>
      <c r="AB423" s="177"/>
      <c r="AC423" s="177"/>
      <c r="AD423" s="177"/>
      <c r="AE423" s="177"/>
      <c r="AF423" s="177"/>
      <c r="AG423" s="177"/>
      <c r="AH423" s="177"/>
      <c r="AI423" s="177"/>
      <c r="AJ423" s="177"/>
      <c r="AK423" s="177"/>
      <c r="AL423" s="177"/>
      <c r="AM423" s="177"/>
      <c r="AN423" s="177"/>
      <c r="AO423" s="177"/>
      <c r="AP423" s="177"/>
      <c r="AQ423" s="177"/>
      <c r="AR423" s="177"/>
      <c r="AS423" s="177"/>
      <c r="AT423" s="177"/>
      <c r="AU423" s="177"/>
      <c r="AV423" s="177"/>
      <c r="AY423" t="b">
        <f>ISBLANK(D423)</f>
        <v>1</v>
      </c>
    </row>
    <row r="424" spans="2:51" ht="6.75" customHeight="1" x14ac:dyDescent="0.15">
      <c r="C424" s="43"/>
      <c r="Z424" s="10"/>
      <c r="AA424" s="11"/>
      <c r="AB424" s="11"/>
      <c r="AC424" s="11"/>
      <c r="AD424" s="11"/>
    </row>
    <row r="425" spans="2:51" x14ac:dyDescent="0.15">
      <c r="C425" s="44"/>
      <c r="D425" s="65" t="s">
        <v>491</v>
      </c>
      <c r="E425" s="66"/>
      <c r="F425" s="66"/>
      <c r="G425" s="66"/>
      <c r="H425" s="66"/>
      <c r="I425" s="66"/>
      <c r="J425" s="67"/>
      <c r="K425" s="333"/>
      <c r="L425" s="333"/>
      <c r="M425" s="333"/>
      <c r="N425" s="68"/>
      <c r="O425" s="66"/>
      <c r="P425" s="66"/>
      <c r="Q425" s="66"/>
      <c r="R425" s="333"/>
      <c r="S425" s="333"/>
      <c r="Z425" s="10"/>
      <c r="AA425" s="11"/>
      <c r="AB425" s="11"/>
      <c r="AC425" s="11"/>
      <c r="AD425" s="11"/>
    </row>
    <row r="426" spans="2:51" ht="7.5" customHeight="1" thickBot="1" x14ac:dyDescent="0.2">
      <c r="Z426" s="10"/>
      <c r="AA426" s="11"/>
      <c r="AB426" s="11"/>
      <c r="AC426" s="11"/>
      <c r="AD426" s="11"/>
    </row>
    <row r="427" spans="2:51" ht="14.25" thickBot="1" x14ac:dyDescent="0.2">
      <c r="E427" s="330" t="s">
        <v>487</v>
      </c>
      <c r="F427" s="330"/>
      <c r="G427" s="330"/>
      <c r="H427" s="331"/>
      <c r="I427" s="124">
        <v>0</v>
      </c>
      <c r="J427" s="125"/>
      <c r="K427" s="2" t="s">
        <v>0</v>
      </c>
      <c r="N427" s="69" t="s">
        <v>407</v>
      </c>
      <c r="O427" s="98"/>
      <c r="P427" s="98"/>
      <c r="U427" s="43"/>
      <c r="Z427" s="10"/>
      <c r="AA427" s="11"/>
      <c r="AB427" s="11"/>
      <c r="AC427" s="11"/>
      <c r="AD427" s="11"/>
      <c r="AW427" t="b">
        <f>NOT(D423=1)</f>
        <v>1</v>
      </c>
      <c r="AY427" t="b">
        <f>AND(NOT(AW427),ISBLANK(I427))</f>
        <v>0</v>
      </c>
    </row>
    <row r="428" spans="2:51" ht="20.25" customHeight="1" x14ac:dyDescent="0.15">
      <c r="Z428" s="10"/>
      <c r="AA428" s="11"/>
    </row>
    <row r="429" spans="2:51" ht="13.5" customHeight="1" x14ac:dyDescent="0.15">
      <c r="B429" t="s">
        <v>454</v>
      </c>
      <c r="Z429" s="10"/>
      <c r="AA429" s="11"/>
    </row>
    <row r="430" spans="2:51" ht="6.75" customHeight="1" thickBot="1" x14ac:dyDescent="0.2">
      <c r="Z430" s="10"/>
      <c r="AA430" s="11"/>
    </row>
    <row r="431" spans="2:51" ht="14.25" customHeight="1" thickBot="1" x14ac:dyDescent="0.2">
      <c r="C431" s="64"/>
      <c r="D431" s="44" t="s">
        <v>413</v>
      </c>
      <c r="L431" s="69" t="s">
        <v>482</v>
      </c>
      <c r="Z431" s="10"/>
      <c r="AA431" s="11"/>
      <c r="AY431" t="b">
        <f>ISBLANK(C431)</f>
        <v>1</v>
      </c>
    </row>
    <row r="432" spans="2:51" ht="6.75" customHeight="1" x14ac:dyDescent="0.15">
      <c r="Z432" s="10"/>
      <c r="AA432" s="11"/>
    </row>
    <row r="433" spans="1:54" ht="14.25" customHeight="1" x14ac:dyDescent="0.15">
      <c r="D433" s="65" t="s">
        <v>414</v>
      </c>
      <c r="Z433" s="10"/>
      <c r="AA433" s="11"/>
    </row>
    <row r="434" spans="1:54" ht="6.75" customHeight="1" x14ac:dyDescent="0.15">
      <c r="Z434" s="10"/>
      <c r="AA434" s="11"/>
    </row>
    <row r="435" spans="1:54" ht="14.25" customHeight="1" x14ac:dyDescent="0.15">
      <c r="D435" s="2" t="s">
        <v>455</v>
      </c>
      <c r="Z435" s="10"/>
      <c r="AA435" s="11"/>
    </row>
    <row r="436" spans="1:54" ht="6.75" customHeight="1" thickBot="1" x14ac:dyDescent="0.2">
      <c r="Z436" s="10"/>
      <c r="AA436" s="11"/>
    </row>
    <row r="437" spans="1:54" ht="14.25" customHeight="1" thickBot="1" x14ac:dyDescent="0.2">
      <c r="E437" s="64"/>
      <c r="F437" s="44" t="s">
        <v>480</v>
      </c>
      <c r="Q437" s="69" t="s">
        <v>482</v>
      </c>
      <c r="Z437" s="10"/>
      <c r="AA437" s="11"/>
      <c r="AW437" t="b">
        <f>NOT(C431=1)</f>
        <v>1</v>
      </c>
      <c r="AY437" t="b">
        <f>AND(NOT(AW437),ISBLANK(E437))</f>
        <v>0</v>
      </c>
      <c r="BA437">
        <v>1</v>
      </c>
      <c r="BB437">
        <v>2</v>
      </c>
    </row>
    <row r="438" spans="1:54" ht="6.75" customHeight="1" x14ac:dyDescent="0.15">
      <c r="Z438" s="10"/>
      <c r="AA438" s="11"/>
    </row>
    <row r="439" spans="1:54" ht="14.25" customHeight="1" x14ac:dyDescent="0.15">
      <c r="E439" s="65" t="s">
        <v>490</v>
      </c>
      <c r="Z439" s="10"/>
      <c r="AA439" s="11"/>
    </row>
    <row r="440" spans="1:54" ht="6.75" customHeight="1" thickBot="1" x14ac:dyDescent="0.2">
      <c r="Z440" s="10"/>
      <c r="AA440" s="11"/>
    </row>
    <row r="441" spans="1:54" ht="14.25" customHeight="1" thickBot="1" x14ac:dyDescent="0.2">
      <c r="F441" s="328" t="s">
        <v>481</v>
      </c>
      <c r="G441" s="328"/>
      <c r="H441" s="328"/>
      <c r="I441" s="329"/>
      <c r="J441" s="124">
        <v>0</v>
      </c>
      <c r="K441" s="125"/>
      <c r="L441" s="2" t="s">
        <v>430</v>
      </c>
      <c r="O441" s="69" t="s">
        <v>482</v>
      </c>
      <c r="Z441" s="10"/>
      <c r="AA441" s="11"/>
      <c r="AW441" t="b">
        <f>NOT(AND(C431=1,E437=1))</f>
        <v>1</v>
      </c>
      <c r="AY441" t="b">
        <f>AND(NOT(AW441),ISBLANK(J441))</f>
        <v>0</v>
      </c>
    </row>
    <row r="442" spans="1:54" ht="20.25" customHeight="1" x14ac:dyDescent="0.15">
      <c r="Z442" s="10"/>
      <c r="AA442" s="11"/>
    </row>
    <row r="443" spans="1:54" x14ac:dyDescent="0.15">
      <c r="A443" s="37" t="s">
        <v>241</v>
      </c>
      <c r="Z443" s="10"/>
      <c r="AA443" s="11" t="s">
        <v>249</v>
      </c>
    </row>
    <row r="444" spans="1:54" ht="6.75" customHeight="1" x14ac:dyDescent="0.15">
      <c r="Z444" s="10"/>
      <c r="AA444" s="11"/>
    </row>
    <row r="445" spans="1:54" x14ac:dyDescent="0.15">
      <c r="B445" t="s">
        <v>242</v>
      </c>
      <c r="Z445" s="10"/>
      <c r="AA445" s="177" t="s">
        <v>250</v>
      </c>
      <c r="AB445" s="177"/>
      <c r="AC445" s="177"/>
      <c r="AD445" s="177"/>
      <c r="AE445" s="177"/>
      <c r="AF445" s="177"/>
      <c r="AG445" s="177"/>
      <c r="AH445" s="177"/>
      <c r="AI445" s="177"/>
      <c r="AJ445" s="177"/>
      <c r="AK445" s="177"/>
      <c r="AL445" s="177"/>
      <c r="AM445" s="177"/>
      <c r="AN445" s="177"/>
      <c r="AO445" s="177"/>
      <c r="AP445" s="177"/>
      <c r="AQ445" s="177"/>
      <c r="AR445" s="177"/>
      <c r="AS445" s="177"/>
      <c r="AT445" s="177"/>
      <c r="AU445" s="177"/>
      <c r="AV445" s="177"/>
    </row>
    <row r="446" spans="1:54" ht="6.75" customHeight="1" x14ac:dyDescent="0.15">
      <c r="Z446" s="10"/>
      <c r="AA446" s="11"/>
    </row>
    <row r="447" spans="1:54" x14ac:dyDescent="0.15">
      <c r="C447" s="2" t="s">
        <v>243</v>
      </c>
      <c r="Z447" s="10"/>
      <c r="AA447" s="177" t="s">
        <v>251</v>
      </c>
      <c r="AB447" s="177"/>
      <c r="AC447" s="177"/>
      <c r="AD447" s="177"/>
      <c r="AE447" s="177"/>
      <c r="AF447" s="177"/>
      <c r="AG447" s="177"/>
      <c r="AH447" s="177"/>
      <c r="AI447" s="177"/>
      <c r="AJ447" s="177"/>
      <c r="AK447" s="177"/>
      <c r="AL447" s="177"/>
      <c r="AM447" s="177"/>
      <c r="AN447" s="177"/>
      <c r="AO447" s="177"/>
      <c r="AP447" s="177"/>
      <c r="AQ447" s="177"/>
      <c r="AR447" s="177"/>
      <c r="AS447" s="177"/>
      <c r="AT447" s="177"/>
      <c r="AU447" s="177"/>
      <c r="AV447" s="177"/>
    </row>
    <row r="448" spans="1:54" ht="6.75" customHeight="1" thickBot="1" x14ac:dyDescent="0.2">
      <c r="Z448" s="10"/>
      <c r="AA448" s="11"/>
    </row>
    <row r="449" spans="3:51" ht="14.25" thickBot="1" x14ac:dyDescent="0.2">
      <c r="C449" s="64"/>
      <c r="D449" s="69" t="s">
        <v>407</v>
      </c>
      <c r="Z449" s="10"/>
      <c r="AA449" s="73" t="s">
        <v>252</v>
      </c>
      <c r="AB449" s="73"/>
      <c r="AC449" s="73"/>
      <c r="AD449" s="73"/>
      <c r="AE449" s="73"/>
      <c r="AF449" s="73"/>
      <c r="AG449" s="73"/>
      <c r="AH449" s="73"/>
      <c r="AI449" s="73"/>
      <c r="AJ449" s="73"/>
      <c r="AK449" s="73"/>
      <c r="AL449" s="73"/>
      <c r="AM449" s="73"/>
      <c r="AN449" s="73"/>
      <c r="AO449" s="73"/>
      <c r="AP449" s="73"/>
      <c r="AQ449" s="73"/>
      <c r="AR449" s="73"/>
      <c r="AS449" s="73"/>
      <c r="AT449" s="73"/>
      <c r="AU449" s="73"/>
      <c r="AV449" s="73"/>
      <c r="AY449" t="b">
        <f>ISBLANK(C449)</f>
        <v>1</v>
      </c>
    </row>
    <row r="450" spans="3:51" ht="6.75" customHeight="1" x14ac:dyDescent="0.15">
      <c r="Z450" s="10"/>
      <c r="AA450" s="11"/>
    </row>
    <row r="451" spans="3:51" x14ac:dyDescent="0.15">
      <c r="D451" s="44" t="s">
        <v>244</v>
      </c>
      <c r="Z451" s="10"/>
      <c r="AA451" s="73" t="s">
        <v>253</v>
      </c>
      <c r="AB451" s="73"/>
      <c r="AC451" s="73"/>
      <c r="AD451" s="73"/>
      <c r="AE451" s="73"/>
      <c r="AF451" s="73"/>
      <c r="AG451" s="73"/>
      <c r="AH451" s="73"/>
      <c r="AI451" s="73"/>
      <c r="AJ451" s="73"/>
      <c r="AK451" s="73"/>
      <c r="AL451" s="73"/>
      <c r="AM451" s="73"/>
      <c r="AN451" s="73"/>
      <c r="AO451" s="73"/>
      <c r="AP451" s="73"/>
      <c r="AQ451" s="73"/>
      <c r="AR451" s="73"/>
      <c r="AS451" s="73"/>
      <c r="AT451" s="73"/>
      <c r="AU451" s="73"/>
      <c r="AV451" s="73"/>
    </row>
    <row r="452" spans="3:51" ht="6.75" customHeight="1" x14ac:dyDescent="0.15">
      <c r="Z452" s="10"/>
      <c r="AA452" s="11"/>
    </row>
    <row r="453" spans="3:51" x14ac:dyDescent="0.15">
      <c r="D453" s="44" t="s">
        <v>245</v>
      </c>
      <c r="Z453" s="10"/>
    </row>
    <row r="454" spans="3:51" ht="6.75" customHeight="1" x14ac:dyDescent="0.15">
      <c r="Z454" s="10"/>
      <c r="AB454" s="73"/>
      <c r="AC454" s="73"/>
      <c r="AD454" s="73"/>
      <c r="AE454" s="73"/>
      <c r="AF454" s="73"/>
      <c r="AG454" s="73"/>
      <c r="AH454" s="73"/>
      <c r="AI454" s="73"/>
      <c r="AJ454" s="73"/>
      <c r="AK454" s="73"/>
      <c r="AL454" s="73"/>
      <c r="AM454" s="73"/>
      <c r="AN454" s="73"/>
      <c r="AO454" s="73"/>
      <c r="AP454" s="73"/>
      <c r="AQ454" s="73"/>
      <c r="AR454" s="73"/>
      <c r="AS454" s="73"/>
      <c r="AT454" s="73"/>
      <c r="AU454" s="73"/>
      <c r="AV454" s="73"/>
    </row>
    <row r="455" spans="3:51" x14ac:dyDescent="0.15">
      <c r="D455" s="44" t="s">
        <v>246</v>
      </c>
      <c r="Z455" s="10"/>
      <c r="AA455" s="73" t="s">
        <v>254</v>
      </c>
    </row>
    <row r="456" spans="3:51" ht="6.75" customHeight="1" x14ac:dyDescent="0.15">
      <c r="D456" s="44"/>
      <c r="Z456" s="10"/>
      <c r="AA456" s="85"/>
    </row>
    <row r="457" spans="3:51" ht="14.25" customHeight="1" x14ac:dyDescent="0.15">
      <c r="Z457" s="10"/>
      <c r="AA457" s="177" t="s">
        <v>255</v>
      </c>
      <c r="AB457" s="177"/>
      <c r="AC457" s="177"/>
      <c r="AD457" s="177"/>
      <c r="AE457" s="177"/>
      <c r="AF457" s="177"/>
      <c r="AG457" s="177"/>
      <c r="AH457" s="177"/>
      <c r="AI457" s="177"/>
      <c r="AJ457" s="177"/>
      <c r="AK457" s="177"/>
      <c r="AL457" s="177"/>
      <c r="AM457" s="177"/>
      <c r="AN457" s="177"/>
      <c r="AO457" s="177"/>
      <c r="AP457" s="177"/>
      <c r="AQ457" s="177"/>
      <c r="AR457" s="177"/>
      <c r="AS457" s="177"/>
      <c r="AT457" s="177"/>
      <c r="AU457" s="177"/>
      <c r="AV457" s="177"/>
    </row>
    <row r="458" spans="3:51" ht="6.75" customHeight="1" thickBot="1" x14ac:dyDescent="0.2">
      <c r="Z458" s="10"/>
      <c r="AA458" s="85"/>
      <c r="AB458" s="85"/>
      <c r="AC458" s="85"/>
      <c r="AD458" s="85"/>
      <c r="AE458" s="85"/>
      <c r="AF458" s="85"/>
      <c r="AG458" s="85"/>
      <c r="AH458" s="85"/>
      <c r="AI458" s="85"/>
      <c r="AJ458" s="85"/>
      <c r="AK458" s="85"/>
      <c r="AL458" s="85"/>
      <c r="AM458" s="85"/>
      <c r="AN458" s="85"/>
      <c r="AO458" s="85"/>
      <c r="AP458" s="85"/>
      <c r="AQ458" s="85"/>
      <c r="AR458" s="85"/>
      <c r="AS458" s="85"/>
      <c r="AT458" s="85"/>
      <c r="AU458" s="85"/>
      <c r="AV458" s="85"/>
    </row>
    <row r="459" spans="3:51" ht="14.25" customHeight="1" thickBot="1" x14ac:dyDescent="0.2">
      <c r="C459" s="44" t="s">
        <v>256</v>
      </c>
      <c r="P459" s="347"/>
      <c r="Q459" s="348"/>
      <c r="R459" s="348"/>
      <c r="S459" s="348"/>
      <c r="T459" s="349"/>
      <c r="U459" s="44" t="s">
        <v>169</v>
      </c>
      <c r="Z459" s="10"/>
      <c r="AA459" s="341" t="s">
        <v>554</v>
      </c>
      <c r="AB459" s="341"/>
      <c r="AC459" s="341"/>
      <c r="AD459" s="341"/>
      <c r="AE459" s="341"/>
      <c r="AF459" s="341"/>
      <c r="AG459" s="341"/>
      <c r="AH459" s="341"/>
      <c r="AI459" s="341"/>
      <c r="AJ459" s="341"/>
      <c r="AK459" s="341"/>
      <c r="AL459" s="341"/>
      <c r="AM459" s="341"/>
      <c r="AN459" s="341"/>
      <c r="AO459" s="341"/>
      <c r="AP459" s="341"/>
      <c r="AQ459" s="341"/>
      <c r="AR459" s="341"/>
      <c r="AS459" s="341"/>
      <c r="AT459" s="341"/>
      <c r="AU459" s="341"/>
      <c r="AV459" s="341"/>
      <c r="AW459" t="b">
        <f>OR(C449=3)</f>
        <v>0</v>
      </c>
    </row>
    <row r="460" spans="3:51" ht="6.75" customHeight="1" x14ac:dyDescent="0.15">
      <c r="C460" s="44"/>
      <c r="P460" s="97"/>
      <c r="Q460" s="97"/>
      <c r="R460" s="97"/>
      <c r="S460" s="97"/>
      <c r="T460" s="97"/>
      <c r="U460" s="44"/>
      <c r="Z460" s="10"/>
      <c r="AA460" s="84"/>
      <c r="AB460" s="84"/>
      <c r="AC460" s="84"/>
      <c r="AD460" s="84"/>
      <c r="AE460" s="84"/>
      <c r="AF460" s="84"/>
      <c r="AG460" s="84"/>
      <c r="AH460" s="84"/>
      <c r="AI460" s="84"/>
      <c r="AJ460" s="84"/>
      <c r="AK460" s="84"/>
      <c r="AL460" s="84"/>
      <c r="AM460" s="84"/>
      <c r="AN460" s="84"/>
      <c r="AO460" s="84"/>
      <c r="AP460" s="84"/>
      <c r="AQ460" s="84"/>
      <c r="AR460" s="84"/>
      <c r="AS460" s="84"/>
      <c r="AT460" s="84"/>
      <c r="AU460" s="84"/>
      <c r="AV460" s="84"/>
    </row>
    <row r="461" spans="3:51" ht="14.25" customHeight="1" x14ac:dyDescent="0.15">
      <c r="C461" s="44"/>
      <c r="P461" s="69" t="s">
        <v>407</v>
      </c>
      <c r="Q461" s="97"/>
      <c r="R461" s="97"/>
      <c r="S461" s="97"/>
      <c r="T461" s="97"/>
      <c r="U461" s="44"/>
      <c r="Z461" s="10"/>
      <c r="AA461" s="341" t="s">
        <v>555</v>
      </c>
      <c r="AB461" s="341"/>
      <c r="AC461" s="341"/>
      <c r="AD461" s="341"/>
      <c r="AE461" s="341"/>
      <c r="AF461" s="341"/>
      <c r="AG461" s="341"/>
      <c r="AH461" s="341"/>
      <c r="AI461" s="341"/>
      <c r="AJ461" s="341"/>
      <c r="AK461" s="341"/>
      <c r="AL461" s="341"/>
      <c r="AM461" s="341"/>
      <c r="AN461" s="341"/>
      <c r="AO461" s="341"/>
      <c r="AP461" s="341"/>
      <c r="AQ461" s="341"/>
      <c r="AR461" s="341"/>
      <c r="AS461" s="341"/>
      <c r="AT461" s="341"/>
      <c r="AU461" s="341"/>
      <c r="AV461" s="341"/>
    </row>
    <row r="462" spans="3:51" ht="6.75" customHeight="1" x14ac:dyDescent="0.15">
      <c r="Z462" s="10"/>
      <c r="AA462" s="85"/>
      <c r="AB462" s="85"/>
      <c r="AC462" s="85"/>
      <c r="AD462" s="85"/>
      <c r="AE462" s="85"/>
      <c r="AF462" s="85"/>
      <c r="AG462" s="85"/>
      <c r="AH462" s="85"/>
      <c r="AI462" s="85"/>
      <c r="AJ462" s="85"/>
      <c r="AK462" s="85"/>
      <c r="AL462" s="85"/>
      <c r="AM462" s="85"/>
      <c r="AN462" s="85"/>
      <c r="AO462" s="85"/>
      <c r="AP462" s="85"/>
      <c r="AQ462" s="85"/>
      <c r="AR462" s="85"/>
      <c r="AS462" s="85"/>
      <c r="AT462" s="85"/>
      <c r="AU462" s="85"/>
      <c r="AV462" s="85"/>
      <c r="AY462" t="b">
        <f>AND(NOT(AW459),ISBLANK(P459))</f>
        <v>1</v>
      </c>
    </row>
    <row r="463" spans="3:51" x14ac:dyDescent="0.15">
      <c r="C463" s="2" t="s">
        <v>257</v>
      </c>
      <c r="Z463" s="10"/>
      <c r="AB463" s="3" t="s">
        <v>258</v>
      </c>
    </row>
    <row r="464" spans="3:51" ht="6.75" customHeight="1" thickBot="1" x14ac:dyDescent="0.2">
      <c r="Z464" s="10"/>
    </row>
    <row r="465" spans="1:54" ht="14.25" thickBot="1" x14ac:dyDescent="0.2">
      <c r="C465" s="44"/>
      <c r="D465" s="64">
        <v>2</v>
      </c>
      <c r="E465" s="44" t="s">
        <v>404</v>
      </c>
      <c r="F465" s="44"/>
      <c r="P465" s="69" t="s">
        <v>407</v>
      </c>
      <c r="Z465" s="10"/>
      <c r="AY465" t="b">
        <f>AND(NOT(AW459),ISBLANK(D465))</f>
        <v>0</v>
      </c>
      <c r="BA465">
        <v>1</v>
      </c>
      <c r="BB465">
        <v>2</v>
      </c>
    </row>
    <row r="466" spans="1:54" ht="6.75" customHeight="1" x14ac:dyDescent="0.15">
      <c r="C466" s="43"/>
      <c r="Z466" s="10"/>
    </row>
    <row r="467" spans="1:54" x14ac:dyDescent="0.15">
      <c r="C467" s="44"/>
      <c r="D467" s="65" t="s">
        <v>491</v>
      </c>
      <c r="E467" s="66"/>
      <c r="F467" s="66"/>
      <c r="G467" s="66"/>
      <c r="H467" s="66"/>
      <c r="I467" s="66"/>
      <c r="J467" s="67"/>
      <c r="K467" s="333"/>
      <c r="L467" s="333"/>
      <c r="M467" s="333"/>
      <c r="N467" s="68"/>
      <c r="O467" s="66"/>
      <c r="P467" s="66"/>
      <c r="Q467" s="66"/>
      <c r="R467" s="333"/>
      <c r="S467" s="333"/>
      <c r="Z467" s="10"/>
    </row>
    <row r="468" spans="1:54" ht="6.75" customHeight="1" thickBot="1" x14ac:dyDescent="0.2">
      <c r="Z468" s="10"/>
    </row>
    <row r="469" spans="1:54" ht="14.25" thickBot="1" x14ac:dyDescent="0.2">
      <c r="E469" s="328" t="s">
        <v>488</v>
      </c>
      <c r="F469" s="328"/>
      <c r="G469" s="328"/>
      <c r="H469" s="329"/>
      <c r="I469" s="124">
        <v>0</v>
      </c>
      <c r="J469" s="125"/>
      <c r="K469" s="2" t="s">
        <v>0</v>
      </c>
      <c r="N469" s="69" t="s">
        <v>407</v>
      </c>
      <c r="O469" s="98"/>
      <c r="P469" s="98"/>
      <c r="U469" s="43"/>
      <c r="Z469" s="10"/>
      <c r="AW469" t="b">
        <f>OR(AW459,NOT(D465=1))</f>
        <v>1</v>
      </c>
      <c r="AY469" t="b">
        <f>AND(NOT(AW469),ISBLANK(I469))</f>
        <v>0</v>
      </c>
    </row>
    <row r="470" spans="1:54" x14ac:dyDescent="0.15">
      <c r="Z470" s="10"/>
    </row>
    <row r="471" spans="1:54" x14ac:dyDescent="0.15">
      <c r="Z471" s="10"/>
    </row>
    <row r="472" spans="1:54" x14ac:dyDescent="0.15">
      <c r="Z472" s="10"/>
    </row>
    <row r="473" spans="1:54" x14ac:dyDescent="0.15">
      <c r="Z473" s="10"/>
    </row>
    <row r="474" spans="1:54" x14ac:dyDescent="0.15">
      <c r="R474" s="69"/>
      <c r="S474" s="43"/>
      <c r="Z474" s="10"/>
      <c r="AA474" s="11"/>
      <c r="AB474" s="11"/>
      <c r="AC474" s="11"/>
      <c r="AD474" s="11"/>
    </row>
    <row r="475" spans="1:54" x14ac:dyDescent="0.15">
      <c r="A475" s="37" t="s">
        <v>259</v>
      </c>
      <c r="Z475" s="10"/>
    </row>
    <row r="476" spans="1:54" ht="6.75" customHeight="1" x14ac:dyDescent="0.15">
      <c r="Z476" s="10"/>
    </row>
    <row r="477" spans="1:54" x14ac:dyDescent="0.15">
      <c r="B477" t="s">
        <v>260</v>
      </c>
      <c r="Z477" s="10"/>
      <c r="AA477" s="177" t="s">
        <v>546</v>
      </c>
      <c r="AB477" s="177"/>
      <c r="AC477" s="177"/>
      <c r="AD477" s="177"/>
      <c r="AE477" s="177"/>
      <c r="AF477" s="177"/>
      <c r="AG477" s="177"/>
      <c r="AH477" s="177"/>
      <c r="AI477" s="177"/>
      <c r="AJ477" s="177"/>
      <c r="AK477" s="177"/>
      <c r="AL477" s="177"/>
      <c r="AM477" s="177"/>
      <c r="AN477" s="177"/>
      <c r="AO477" s="177"/>
      <c r="AP477" s="177"/>
      <c r="AQ477" s="177"/>
      <c r="AR477" s="177"/>
      <c r="AS477" s="177"/>
      <c r="AT477" s="177"/>
      <c r="AU477" s="177"/>
      <c r="AV477" s="177"/>
    </row>
    <row r="478" spans="1:54" ht="6.75" customHeight="1" thickBot="1" x14ac:dyDescent="0.2">
      <c r="Z478" s="10"/>
    </row>
    <row r="479" spans="1:54" ht="14.25" thickBot="1" x14ac:dyDescent="0.2">
      <c r="C479" s="64"/>
      <c r="D479" s="44" t="s">
        <v>413</v>
      </c>
      <c r="K479" s="69" t="s">
        <v>407</v>
      </c>
      <c r="Z479" s="10"/>
      <c r="AA479" s="346" t="s">
        <v>547</v>
      </c>
      <c r="AB479" s="346"/>
      <c r="AC479" s="346"/>
      <c r="AD479" s="346"/>
      <c r="AE479" s="346"/>
      <c r="AF479" s="346"/>
      <c r="AG479" s="346"/>
      <c r="AH479" s="346"/>
      <c r="AI479" s="346"/>
      <c r="AJ479" s="346"/>
      <c r="AK479" s="346"/>
      <c r="AL479" s="346"/>
      <c r="AM479" s="346"/>
      <c r="AN479" s="346"/>
      <c r="AO479" s="346"/>
      <c r="AP479" s="346"/>
      <c r="AQ479" s="346"/>
      <c r="AR479" s="346"/>
      <c r="AS479" s="346"/>
      <c r="AT479" s="346"/>
      <c r="AU479" s="346"/>
      <c r="AV479" s="346"/>
      <c r="AY479" t="b">
        <f>ISBLANK(C479)</f>
        <v>1</v>
      </c>
    </row>
    <row r="480" spans="1:54" ht="6" customHeight="1" x14ac:dyDescent="0.15">
      <c r="Z480" s="10"/>
    </row>
    <row r="481" spans="2:54" x14ac:dyDescent="0.15">
      <c r="C481" s="44"/>
      <c r="D481" s="65" t="s">
        <v>414</v>
      </c>
      <c r="E481" s="66"/>
      <c r="F481" s="66"/>
      <c r="G481" s="66"/>
      <c r="H481" s="66"/>
      <c r="I481" s="66"/>
      <c r="J481" s="67"/>
      <c r="K481" s="333"/>
      <c r="L481" s="333"/>
      <c r="M481" s="333"/>
      <c r="N481" s="68"/>
      <c r="O481" s="66"/>
      <c r="P481" s="66"/>
      <c r="Q481" s="66"/>
      <c r="R481" s="333"/>
      <c r="S481" s="333"/>
      <c r="Z481" s="10"/>
      <c r="AA481" s="11"/>
      <c r="AB481" s="11"/>
      <c r="AC481" s="11"/>
      <c r="AD481" s="11"/>
    </row>
    <row r="482" spans="2:54" ht="6.75" customHeight="1" x14ac:dyDescent="0.15">
      <c r="Z482" s="10"/>
      <c r="AA482" s="11"/>
    </row>
    <row r="483" spans="2:54" x14ac:dyDescent="0.15">
      <c r="D483" s="1" t="s">
        <v>261</v>
      </c>
      <c r="Z483" s="10"/>
      <c r="AA483" s="11"/>
    </row>
    <row r="484" spans="2:54" ht="6.75" customHeight="1" thickBot="1" x14ac:dyDescent="0.2">
      <c r="Z484" s="10"/>
      <c r="AA484" s="11"/>
    </row>
    <row r="485" spans="2:54" ht="14.25" thickBot="1" x14ac:dyDescent="0.2">
      <c r="C485" s="44"/>
      <c r="E485" s="64">
        <v>2</v>
      </c>
      <c r="F485" s="44" t="s">
        <v>404</v>
      </c>
      <c r="G485" s="44"/>
      <c r="Q485" s="69" t="s">
        <v>407</v>
      </c>
      <c r="Z485" s="10"/>
      <c r="AA485" s="85"/>
      <c r="AB485" s="85"/>
      <c r="AC485" s="85"/>
      <c r="AD485" s="85"/>
      <c r="AE485" s="85"/>
      <c r="AF485" s="85"/>
      <c r="AG485" s="85"/>
      <c r="AH485" s="85"/>
      <c r="AI485" s="85"/>
      <c r="AJ485" s="85"/>
      <c r="AK485" s="85"/>
      <c r="AL485" s="85"/>
      <c r="AM485" s="85"/>
      <c r="AN485" s="85"/>
      <c r="AO485" s="85"/>
      <c r="AP485" s="85"/>
      <c r="AQ485" s="85"/>
      <c r="AR485" s="85"/>
      <c r="AS485" s="85"/>
      <c r="AT485" s="85"/>
      <c r="AU485" s="85"/>
      <c r="AV485" s="85"/>
      <c r="AW485" t="b">
        <f>NOT(C479=1)</f>
        <v>1</v>
      </c>
      <c r="AY485" t="b">
        <f>AND(NOT(AW485),ISBLANK(E485))</f>
        <v>0</v>
      </c>
      <c r="BA485">
        <v>1</v>
      </c>
      <c r="BB485">
        <v>2</v>
      </c>
    </row>
    <row r="486" spans="2:54" ht="6.75" customHeight="1" x14ac:dyDescent="0.15">
      <c r="R486" s="66"/>
      <c r="S486" s="333"/>
      <c r="T486" s="333"/>
      <c r="Z486" s="10"/>
    </row>
    <row r="487" spans="2:54" x14ac:dyDescent="0.15">
      <c r="E487" s="65" t="s">
        <v>491</v>
      </c>
      <c r="F487" s="66"/>
      <c r="G487" s="66"/>
      <c r="H487" s="66"/>
      <c r="I487" s="66"/>
      <c r="J487" s="66"/>
      <c r="K487" s="67"/>
      <c r="L487" s="333"/>
      <c r="M487" s="333"/>
      <c r="N487" s="333"/>
      <c r="O487" s="68"/>
      <c r="P487" s="66"/>
      <c r="Q487" s="66"/>
      <c r="R487" s="66"/>
      <c r="S487" s="333"/>
      <c r="T487" s="333"/>
      <c r="Z487" s="10"/>
      <c r="AA487" s="85"/>
      <c r="AB487" s="85"/>
      <c r="AC487" s="85"/>
      <c r="AD487" s="85"/>
      <c r="AE487" s="85"/>
      <c r="AF487" s="85"/>
      <c r="AG487" s="85"/>
      <c r="AH487" s="85"/>
      <c r="AI487" s="85"/>
      <c r="AJ487" s="85"/>
      <c r="AK487" s="85"/>
      <c r="AL487" s="85"/>
      <c r="AM487" s="85"/>
      <c r="AN487" s="85"/>
      <c r="AO487" s="85"/>
      <c r="AP487" s="85"/>
      <c r="AQ487" s="85"/>
      <c r="AR487" s="85"/>
      <c r="AS487" s="85"/>
      <c r="AT487" s="85"/>
      <c r="AU487" s="85"/>
      <c r="AV487" s="85"/>
    </row>
    <row r="488" spans="2:54" ht="6.75" customHeight="1" thickBot="1" x14ac:dyDescent="0.2">
      <c r="Z488" s="10"/>
      <c r="AA488" s="11"/>
      <c r="AB488" s="11"/>
      <c r="AC488" s="11"/>
      <c r="AD488" s="11"/>
    </row>
    <row r="489" spans="2:54" ht="14.25" thickBot="1" x14ac:dyDescent="0.2">
      <c r="F489" s="328" t="s">
        <v>487</v>
      </c>
      <c r="G489" s="328"/>
      <c r="H489" s="328"/>
      <c r="I489" s="329"/>
      <c r="J489" s="124">
        <v>0</v>
      </c>
      <c r="K489" s="125"/>
      <c r="L489" s="2" t="s">
        <v>0</v>
      </c>
      <c r="O489" s="69" t="s">
        <v>407</v>
      </c>
      <c r="P489" s="98"/>
      <c r="Q489" s="98"/>
      <c r="T489" s="43"/>
      <c r="Z489" s="10"/>
      <c r="AA489" s="11"/>
      <c r="AB489" s="11"/>
      <c r="AC489" s="11"/>
      <c r="AD489" s="11"/>
      <c r="AW489" t="b">
        <f>NOT(AND(C479=1,E485=1))</f>
        <v>1</v>
      </c>
      <c r="AY489" t="b">
        <f>AND(NOT(AW489),ISBLANK(J489))</f>
        <v>0</v>
      </c>
    </row>
    <row r="490" spans="2:54" ht="20.25" customHeight="1" x14ac:dyDescent="0.15">
      <c r="Z490" s="10"/>
    </row>
    <row r="491" spans="2:54" x14ac:dyDescent="0.15">
      <c r="B491" t="s">
        <v>262</v>
      </c>
      <c r="Z491" s="10"/>
      <c r="AA491" s="177" t="s">
        <v>548</v>
      </c>
      <c r="AB491" s="177"/>
      <c r="AC491" s="177"/>
      <c r="AD491" s="177"/>
      <c r="AE491" s="177"/>
      <c r="AF491" s="177"/>
      <c r="AG491" s="177"/>
      <c r="AH491" s="177"/>
      <c r="AI491" s="177"/>
      <c r="AJ491" s="177"/>
      <c r="AK491" s="177"/>
      <c r="AL491" s="177"/>
      <c r="AM491" s="177"/>
      <c r="AN491" s="177"/>
      <c r="AO491" s="177"/>
      <c r="AP491" s="177"/>
      <c r="AQ491" s="177"/>
      <c r="AR491" s="177"/>
      <c r="AS491" s="177"/>
      <c r="AT491" s="177"/>
      <c r="AU491" s="177"/>
      <c r="AV491" s="177"/>
    </row>
    <row r="492" spans="2:54" ht="6.75" customHeight="1" thickBot="1" x14ac:dyDescent="0.2">
      <c r="Z492" s="10"/>
    </row>
    <row r="493" spans="2:54" ht="14.25" thickBot="1" x14ac:dyDescent="0.2">
      <c r="C493" s="64"/>
      <c r="D493" s="44" t="s">
        <v>413</v>
      </c>
      <c r="J493" s="69" t="s">
        <v>407</v>
      </c>
      <c r="K493" s="69"/>
      <c r="Z493" s="10"/>
      <c r="AA493" s="177" t="s">
        <v>264</v>
      </c>
      <c r="AB493" s="177"/>
      <c r="AC493" s="177"/>
      <c r="AD493" s="177"/>
      <c r="AE493" s="177"/>
      <c r="AF493" s="177"/>
      <c r="AG493" s="177"/>
      <c r="AH493" s="177"/>
      <c r="AI493" s="177"/>
      <c r="AJ493" s="177"/>
      <c r="AK493" s="177"/>
      <c r="AL493" s="177"/>
      <c r="AM493" s="177"/>
      <c r="AN493" s="177"/>
      <c r="AO493" s="177"/>
      <c r="AP493" s="177"/>
      <c r="AQ493" s="177"/>
      <c r="AR493" s="177"/>
      <c r="AS493" s="177"/>
      <c r="AT493" s="177"/>
      <c r="AU493" s="177"/>
      <c r="AV493" s="177"/>
      <c r="AY493" t="b">
        <f>ISBLANK(C493)</f>
        <v>1</v>
      </c>
    </row>
    <row r="494" spans="2:54" ht="6.75" customHeight="1" x14ac:dyDescent="0.15">
      <c r="Z494" s="10"/>
    </row>
    <row r="495" spans="2:54" x14ac:dyDescent="0.15">
      <c r="C495" s="44"/>
      <c r="D495" s="65" t="s">
        <v>414</v>
      </c>
      <c r="E495" s="66"/>
      <c r="F495" s="66"/>
      <c r="G495" s="66"/>
      <c r="H495" s="66"/>
      <c r="I495" s="66"/>
      <c r="J495" s="67"/>
      <c r="K495" s="333"/>
      <c r="L495" s="333"/>
      <c r="M495" s="333"/>
      <c r="N495" s="68"/>
      <c r="O495" s="66"/>
      <c r="P495" s="66"/>
      <c r="Q495" s="66"/>
      <c r="R495" s="333"/>
      <c r="S495" s="333"/>
      <c r="Z495" s="10"/>
      <c r="AA495" s="11"/>
      <c r="AB495" s="11"/>
      <c r="AC495" s="11"/>
      <c r="AD495" s="11"/>
    </row>
    <row r="496" spans="2:54" ht="6.75" customHeight="1" x14ac:dyDescent="0.15">
      <c r="Z496" s="10"/>
      <c r="AA496" s="11"/>
    </row>
    <row r="497" spans="1:54" x14ac:dyDescent="0.15">
      <c r="D497" s="2" t="s">
        <v>263</v>
      </c>
      <c r="Z497" s="10"/>
      <c r="AA497" s="11"/>
    </row>
    <row r="498" spans="1:54" ht="6.75" customHeight="1" thickBot="1" x14ac:dyDescent="0.2">
      <c r="Z498" s="10"/>
      <c r="AA498" s="11"/>
    </row>
    <row r="499" spans="1:54" ht="14.25" thickBot="1" x14ac:dyDescent="0.2">
      <c r="C499" s="44"/>
      <c r="E499" s="64"/>
      <c r="F499" s="44" t="s">
        <v>404</v>
      </c>
      <c r="G499" s="44"/>
      <c r="R499" s="69" t="s">
        <v>407</v>
      </c>
      <c r="Z499" s="10"/>
      <c r="AA499" s="85"/>
      <c r="AB499" s="85"/>
      <c r="AC499" s="85"/>
      <c r="AD499" s="85"/>
      <c r="AE499" s="85"/>
      <c r="AF499" s="85"/>
      <c r="AG499" s="85"/>
      <c r="AH499" s="85"/>
      <c r="AI499" s="85"/>
      <c r="AJ499" s="85"/>
      <c r="AK499" s="85"/>
      <c r="AL499" s="85"/>
      <c r="AM499" s="85"/>
      <c r="AN499" s="85"/>
      <c r="AO499" s="85"/>
      <c r="AP499" s="85"/>
      <c r="AQ499" s="85"/>
      <c r="AR499" s="85"/>
      <c r="AS499" s="85"/>
      <c r="AT499" s="85"/>
      <c r="AU499" s="85"/>
      <c r="AV499" s="85"/>
      <c r="AW499" t="b">
        <f>NOT(C493=1)</f>
        <v>1</v>
      </c>
      <c r="AY499" t="b">
        <f>AND(NOT(AW499),ISBLANK(E499))</f>
        <v>0</v>
      </c>
      <c r="BA499">
        <v>1</v>
      </c>
      <c r="BB499">
        <v>2</v>
      </c>
    </row>
    <row r="500" spans="1:54" ht="6.75" customHeight="1" x14ac:dyDescent="0.15">
      <c r="R500" s="66"/>
      <c r="S500" s="333"/>
      <c r="T500" s="333"/>
      <c r="Z500" s="10"/>
    </row>
    <row r="501" spans="1:54" x14ac:dyDescent="0.15">
      <c r="E501" s="65" t="s">
        <v>491</v>
      </c>
      <c r="F501" s="66"/>
      <c r="G501" s="66"/>
      <c r="H501" s="66"/>
      <c r="I501" s="66"/>
      <c r="J501" s="66"/>
      <c r="K501" s="67"/>
      <c r="L501" s="333"/>
      <c r="M501" s="333"/>
      <c r="N501" s="333"/>
      <c r="O501" s="68"/>
      <c r="P501" s="66"/>
      <c r="Q501" s="66"/>
      <c r="R501" s="66"/>
      <c r="S501" s="333"/>
      <c r="T501" s="333"/>
      <c r="Z501" s="10"/>
      <c r="AA501" s="85"/>
      <c r="AB501" s="85"/>
      <c r="AC501" s="85"/>
      <c r="AD501" s="85"/>
      <c r="AE501" s="85"/>
      <c r="AF501" s="85"/>
      <c r="AG501" s="85"/>
      <c r="AH501" s="85"/>
      <c r="AI501" s="85"/>
      <c r="AJ501" s="85"/>
      <c r="AK501" s="85"/>
      <c r="AL501" s="85"/>
      <c r="AM501" s="85"/>
      <c r="AN501" s="85"/>
      <c r="AO501" s="85"/>
      <c r="AP501" s="85"/>
      <c r="AQ501" s="85"/>
      <c r="AR501" s="85"/>
      <c r="AS501" s="85"/>
      <c r="AT501" s="85"/>
      <c r="AU501" s="85"/>
      <c r="AV501" s="85"/>
    </row>
    <row r="502" spans="1:54" ht="6.75" customHeight="1" thickBot="1" x14ac:dyDescent="0.2">
      <c r="Z502" s="10"/>
      <c r="AA502" s="11"/>
      <c r="AB502" s="11"/>
      <c r="AC502" s="11"/>
      <c r="AD502" s="11"/>
    </row>
    <row r="503" spans="1:54" ht="14.25" thickBot="1" x14ac:dyDescent="0.2">
      <c r="F503" s="328" t="s">
        <v>487</v>
      </c>
      <c r="G503" s="328"/>
      <c r="H503" s="328"/>
      <c r="I503" s="329"/>
      <c r="J503" s="124">
        <v>0</v>
      </c>
      <c r="K503" s="125"/>
      <c r="L503" s="2" t="s">
        <v>0</v>
      </c>
      <c r="O503" s="69" t="s">
        <v>407</v>
      </c>
      <c r="P503" s="98"/>
      <c r="Q503" s="98"/>
      <c r="T503" s="43"/>
      <c r="Z503" s="10"/>
      <c r="AA503" s="11"/>
      <c r="AB503" s="11"/>
      <c r="AC503" s="11"/>
      <c r="AD503" s="11"/>
      <c r="AW503" t="b">
        <f>NOT(AND(C493=1,E499=1))</f>
        <v>1</v>
      </c>
      <c r="AY503" t="b">
        <f>AND(NOT(AW503),ISBLANK(J503))</f>
        <v>0</v>
      </c>
    </row>
    <row r="504" spans="1:54" x14ac:dyDescent="0.15">
      <c r="Z504" s="10"/>
    </row>
    <row r="505" spans="1:54" x14ac:dyDescent="0.15">
      <c r="A505" s="37" t="s">
        <v>265</v>
      </c>
      <c r="Z505" s="10"/>
      <c r="AA505" s="11"/>
      <c r="AB505" s="11"/>
      <c r="AC505" s="11"/>
      <c r="AD505" s="11"/>
    </row>
    <row r="506" spans="1:54" ht="6.75" customHeight="1" x14ac:dyDescent="0.15">
      <c r="Z506" s="10"/>
      <c r="AA506" s="11"/>
      <c r="AB506" s="11"/>
      <c r="AC506" s="11"/>
      <c r="AD506" s="11"/>
    </row>
    <row r="507" spans="1:54" x14ac:dyDescent="0.15">
      <c r="B507" t="s">
        <v>266</v>
      </c>
      <c r="Z507" s="10"/>
      <c r="AA507" s="177" t="s">
        <v>278</v>
      </c>
      <c r="AB507" s="177"/>
      <c r="AC507" s="177"/>
      <c r="AD507" s="177"/>
      <c r="AE507" s="177"/>
      <c r="AF507" s="177"/>
      <c r="AG507" s="177"/>
      <c r="AH507" s="177"/>
      <c r="AI507" s="177"/>
      <c r="AJ507" s="177"/>
      <c r="AK507" s="177"/>
      <c r="AL507" s="177"/>
      <c r="AM507" s="177"/>
      <c r="AN507" s="177"/>
      <c r="AO507" s="177"/>
      <c r="AP507" s="177"/>
      <c r="AQ507" s="177"/>
      <c r="AR507" s="177"/>
      <c r="AS507" s="177"/>
      <c r="AT507" s="177"/>
      <c r="AU507" s="177"/>
      <c r="AV507" s="177"/>
    </row>
    <row r="508" spans="1:54" ht="6.75" customHeight="1" x14ac:dyDescent="0.15">
      <c r="Z508" s="10"/>
      <c r="AA508" s="11"/>
      <c r="AB508" s="11"/>
      <c r="AC508" s="11"/>
      <c r="AD508" s="11"/>
    </row>
    <row r="509" spans="1:54" x14ac:dyDescent="0.15">
      <c r="C509" s="2" t="s">
        <v>267</v>
      </c>
      <c r="Z509" s="10"/>
      <c r="AA509" s="177" t="s">
        <v>279</v>
      </c>
      <c r="AB509" s="177"/>
      <c r="AC509" s="177"/>
      <c r="AD509" s="177"/>
      <c r="AE509" s="177"/>
      <c r="AF509" s="177"/>
      <c r="AG509" s="177"/>
      <c r="AH509" s="177"/>
      <c r="AI509" s="177"/>
      <c r="AJ509" s="177"/>
      <c r="AK509" s="177"/>
      <c r="AL509" s="177"/>
      <c r="AM509" s="177"/>
      <c r="AN509" s="177"/>
      <c r="AO509" s="177"/>
      <c r="AP509" s="177"/>
      <c r="AQ509" s="177"/>
      <c r="AR509" s="177"/>
      <c r="AS509" s="177"/>
      <c r="AT509" s="177"/>
      <c r="AU509" s="177"/>
      <c r="AV509" s="177"/>
    </row>
    <row r="510" spans="1:54" ht="6.75" customHeight="1" thickBot="1" x14ac:dyDescent="0.2">
      <c r="Z510" s="10"/>
      <c r="AA510" s="11"/>
      <c r="AB510" s="11"/>
      <c r="AC510" s="11"/>
      <c r="AD510" s="11"/>
    </row>
    <row r="511" spans="1:54" ht="14.25" thickBot="1" x14ac:dyDescent="0.2">
      <c r="C511" s="44"/>
      <c r="D511" s="64"/>
      <c r="E511" s="44" t="s">
        <v>404</v>
      </c>
      <c r="F511" s="44"/>
      <c r="P511" s="69" t="s">
        <v>407</v>
      </c>
      <c r="Z511" s="10"/>
      <c r="AY511" t="b">
        <f>ISBLANK(D511)</f>
        <v>1</v>
      </c>
    </row>
    <row r="512" spans="1:54" ht="6.75" customHeight="1" x14ac:dyDescent="0.15">
      <c r="C512" s="43"/>
      <c r="Z512" s="10"/>
    </row>
    <row r="513" spans="2:51" x14ac:dyDescent="0.15">
      <c r="C513" s="44"/>
      <c r="D513" s="65" t="s">
        <v>491</v>
      </c>
      <c r="E513" s="66"/>
      <c r="F513" s="66"/>
      <c r="G513" s="66"/>
      <c r="H513" s="66"/>
      <c r="I513" s="66"/>
      <c r="J513" s="67"/>
      <c r="K513" s="333"/>
      <c r="L513" s="333"/>
      <c r="M513" s="333"/>
      <c r="N513" s="68"/>
      <c r="O513" s="66"/>
      <c r="P513" s="66"/>
      <c r="Q513" s="66"/>
      <c r="R513" s="333"/>
      <c r="S513" s="333"/>
      <c r="Z513" s="10"/>
    </row>
    <row r="514" spans="2:51" ht="6.75" customHeight="1" thickBot="1" x14ac:dyDescent="0.2">
      <c r="Z514" s="10"/>
    </row>
    <row r="515" spans="2:51" ht="14.25" thickBot="1" x14ac:dyDescent="0.2">
      <c r="E515" s="328" t="s">
        <v>487</v>
      </c>
      <c r="F515" s="328"/>
      <c r="G515" s="328"/>
      <c r="H515" s="329"/>
      <c r="I515" s="124"/>
      <c r="J515" s="125"/>
      <c r="K515" s="2" t="s">
        <v>0</v>
      </c>
      <c r="N515" s="69" t="s">
        <v>407</v>
      </c>
      <c r="O515" s="98"/>
      <c r="P515" s="98"/>
      <c r="U515" s="43"/>
      <c r="Z515" s="10"/>
      <c r="AW515" t="b">
        <f>NOT(D511=1)</f>
        <v>1</v>
      </c>
      <c r="AY515" t="b">
        <f>AND(NOT(AW515),ISBLANK(I515))</f>
        <v>0</v>
      </c>
    </row>
    <row r="516" spans="2:51" ht="20.25" customHeight="1" x14ac:dyDescent="0.15">
      <c r="Z516" s="10"/>
      <c r="AA516" s="11"/>
      <c r="AB516" s="11"/>
      <c r="AC516" s="11"/>
      <c r="AD516" s="11"/>
    </row>
    <row r="517" spans="2:51" x14ac:dyDescent="0.15">
      <c r="B517" t="s">
        <v>359</v>
      </c>
      <c r="Z517" s="10"/>
      <c r="AA517" s="177" t="s">
        <v>275</v>
      </c>
      <c r="AB517" s="177"/>
      <c r="AC517" s="177"/>
      <c r="AD517" s="177"/>
      <c r="AE517" s="177"/>
      <c r="AF517" s="177"/>
      <c r="AG517" s="177"/>
      <c r="AH517" s="177"/>
      <c r="AI517" s="177"/>
      <c r="AJ517" s="177"/>
      <c r="AK517" s="177"/>
      <c r="AL517" s="177"/>
      <c r="AM517" s="177"/>
      <c r="AN517" s="177"/>
      <c r="AO517" s="177"/>
      <c r="AP517" s="177"/>
      <c r="AQ517" s="177"/>
      <c r="AR517" s="177"/>
      <c r="AS517" s="177"/>
      <c r="AT517" s="177"/>
      <c r="AU517" s="177"/>
      <c r="AV517" s="177"/>
    </row>
    <row r="518" spans="2:51" ht="20.25" customHeight="1" x14ac:dyDescent="0.15">
      <c r="Z518" s="10"/>
      <c r="AA518" s="11"/>
      <c r="AB518" s="11"/>
      <c r="AC518" s="11"/>
      <c r="AD518" s="11"/>
    </row>
    <row r="519" spans="2:51" x14ac:dyDescent="0.15">
      <c r="B519" t="s">
        <v>268</v>
      </c>
      <c r="Z519" s="10"/>
      <c r="AA519" s="11"/>
      <c r="AB519" s="11"/>
      <c r="AC519" s="11"/>
      <c r="AD519" s="11"/>
    </row>
    <row r="520" spans="2:51" ht="6.75" customHeight="1" x14ac:dyDescent="0.15">
      <c r="Z520" s="10"/>
      <c r="AA520" s="11"/>
      <c r="AB520" s="11"/>
      <c r="AC520" s="11"/>
      <c r="AD520" s="11"/>
    </row>
    <row r="521" spans="2:51" x14ac:dyDescent="0.15">
      <c r="C521" s="2" t="s">
        <v>269</v>
      </c>
      <c r="Z521" s="10"/>
      <c r="AA521" s="177" t="s">
        <v>276</v>
      </c>
      <c r="AB521" s="177"/>
      <c r="AC521" s="177"/>
      <c r="AD521" s="177"/>
      <c r="AE521" s="177"/>
      <c r="AF521" s="177"/>
      <c r="AG521" s="177"/>
      <c r="AH521" s="177"/>
      <c r="AI521" s="177"/>
      <c r="AJ521" s="177"/>
      <c r="AK521" s="177"/>
      <c r="AL521" s="177"/>
      <c r="AM521" s="177"/>
      <c r="AN521" s="177"/>
      <c r="AO521" s="177"/>
      <c r="AP521" s="177"/>
      <c r="AQ521" s="177"/>
      <c r="AR521" s="177"/>
      <c r="AS521" s="177"/>
      <c r="AT521" s="177"/>
      <c r="AU521" s="177"/>
      <c r="AV521" s="177"/>
    </row>
    <row r="522" spans="2:51" ht="6.75" customHeight="1" thickBot="1" x14ac:dyDescent="0.2">
      <c r="Z522" s="10"/>
      <c r="AA522" s="11"/>
      <c r="AB522" s="11"/>
      <c r="AC522" s="11"/>
      <c r="AD522" s="11"/>
    </row>
    <row r="523" spans="2:51" ht="14.25" thickBot="1" x14ac:dyDescent="0.2">
      <c r="C523" s="44"/>
      <c r="D523" s="64"/>
      <c r="E523" s="44" t="s">
        <v>415</v>
      </c>
      <c r="F523" s="44"/>
      <c r="Z523" s="10"/>
    </row>
    <row r="524" spans="2:51" ht="12.75" customHeight="1" x14ac:dyDescent="0.15">
      <c r="C524" s="43"/>
      <c r="D524" s="69" t="s">
        <v>407</v>
      </c>
      <c r="Z524" s="10"/>
      <c r="AY524" t="b">
        <f>ISBLANK(D523)</f>
        <v>1</v>
      </c>
    </row>
    <row r="525" spans="2:51" ht="6.75" customHeight="1" x14ac:dyDescent="0.15">
      <c r="C525" s="43"/>
      <c r="Z525" s="10"/>
    </row>
    <row r="526" spans="2:51" x14ac:dyDescent="0.15">
      <c r="C526" s="44"/>
      <c r="D526" s="65" t="s">
        <v>491</v>
      </c>
      <c r="E526" s="66"/>
      <c r="F526" s="66"/>
      <c r="G526" s="66"/>
      <c r="H526" s="66"/>
      <c r="I526" s="66"/>
      <c r="J526" s="67"/>
      <c r="K526" s="333"/>
      <c r="L526" s="333"/>
      <c r="M526" s="333"/>
      <c r="N526" s="68"/>
      <c r="O526" s="66"/>
      <c r="P526" s="66"/>
      <c r="Q526" s="66"/>
      <c r="R526" s="333"/>
      <c r="S526" s="333"/>
      <c r="Z526" s="10"/>
    </row>
    <row r="527" spans="2:51" ht="6.75" customHeight="1" thickBot="1" x14ac:dyDescent="0.2">
      <c r="Z527" s="10"/>
    </row>
    <row r="528" spans="2:51" ht="14.25" thickBot="1" x14ac:dyDescent="0.2">
      <c r="E528" s="328" t="s">
        <v>488</v>
      </c>
      <c r="F528" s="328"/>
      <c r="G528" s="328"/>
      <c r="H528" s="329"/>
      <c r="I528" s="124">
        <v>0</v>
      </c>
      <c r="J528" s="125"/>
      <c r="K528" s="2" t="s">
        <v>0</v>
      </c>
      <c r="N528" s="69" t="s">
        <v>407</v>
      </c>
      <c r="O528" s="98"/>
      <c r="P528" s="98"/>
      <c r="U528" s="43"/>
      <c r="Z528" s="10"/>
      <c r="AW528" t="b">
        <f>NOT(D523=1)</f>
        <v>1</v>
      </c>
      <c r="AY528" t="b">
        <f>AND(NOT(AW528),ISBLANK(I528))</f>
        <v>0</v>
      </c>
    </row>
    <row r="529" spans="2:54" ht="20.25" customHeight="1" x14ac:dyDescent="0.15">
      <c r="Z529" s="10"/>
      <c r="AA529" s="11"/>
      <c r="AB529" s="11"/>
      <c r="AC529" s="11"/>
      <c r="AD529" s="11"/>
    </row>
    <row r="530" spans="2:54" x14ac:dyDescent="0.15">
      <c r="B530" t="s">
        <v>270</v>
      </c>
      <c r="Z530" s="10"/>
      <c r="AA530" s="177" t="s">
        <v>277</v>
      </c>
      <c r="AB530" s="177"/>
      <c r="AC530" s="177"/>
      <c r="AD530" s="177"/>
      <c r="AE530" s="177"/>
      <c r="AF530" s="177"/>
      <c r="AG530" s="177"/>
      <c r="AH530" s="177"/>
      <c r="AI530" s="177"/>
      <c r="AJ530" s="177"/>
      <c r="AK530" s="177"/>
      <c r="AL530" s="177"/>
      <c r="AM530" s="177"/>
      <c r="AN530" s="177"/>
      <c r="AO530" s="177"/>
      <c r="AP530" s="177"/>
      <c r="AQ530" s="177"/>
      <c r="AR530" s="177"/>
      <c r="AS530" s="177"/>
      <c r="AT530" s="177"/>
      <c r="AU530" s="177"/>
      <c r="AV530" s="177"/>
    </row>
    <row r="531" spans="2:54" ht="6.75" customHeight="1" thickBot="1" x14ac:dyDescent="0.2">
      <c r="Z531" s="10"/>
      <c r="AA531" s="11"/>
      <c r="AB531" s="11"/>
      <c r="AC531" s="11"/>
      <c r="AD531" s="11"/>
    </row>
    <row r="532" spans="2:54" ht="14.25" thickBot="1" x14ac:dyDescent="0.2">
      <c r="C532" s="64"/>
      <c r="D532" s="44" t="s">
        <v>413</v>
      </c>
      <c r="J532" s="69" t="s">
        <v>407</v>
      </c>
      <c r="K532" s="69"/>
      <c r="Z532" s="10"/>
      <c r="AA532" s="85"/>
      <c r="AB532" s="85"/>
      <c r="AC532" s="85"/>
      <c r="AD532" s="85"/>
      <c r="AE532" s="85"/>
      <c r="AF532" s="85"/>
      <c r="AG532" s="85"/>
      <c r="AH532" s="85"/>
      <c r="AI532" s="85"/>
      <c r="AJ532" s="85"/>
      <c r="AK532" s="85"/>
      <c r="AL532" s="85"/>
      <c r="AM532" s="85"/>
      <c r="AN532" s="85"/>
      <c r="AO532" s="85"/>
      <c r="AP532" s="85"/>
      <c r="AQ532" s="85"/>
      <c r="AR532" s="85"/>
      <c r="AS532" s="85"/>
      <c r="AT532" s="85"/>
      <c r="AU532" s="85"/>
      <c r="AV532" s="85"/>
      <c r="AY532" t="b">
        <f>ISBLANK(C532)</f>
        <v>1</v>
      </c>
    </row>
    <row r="533" spans="2:54" ht="6.75" customHeight="1" x14ac:dyDescent="0.15">
      <c r="Z533" s="10"/>
    </row>
    <row r="534" spans="2:54" x14ac:dyDescent="0.15">
      <c r="C534" s="44"/>
      <c r="D534" s="65" t="s">
        <v>414</v>
      </c>
      <c r="E534" s="66"/>
      <c r="F534" s="66"/>
      <c r="G534" s="66"/>
      <c r="H534" s="66"/>
      <c r="I534" s="66"/>
      <c r="J534" s="67"/>
      <c r="K534" s="333"/>
      <c r="L534" s="333"/>
      <c r="M534" s="333"/>
      <c r="N534" s="68"/>
      <c r="O534" s="66"/>
      <c r="P534" s="66"/>
      <c r="Q534" s="66"/>
      <c r="R534" s="333"/>
      <c r="S534" s="333"/>
      <c r="Z534" s="10"/>
      <c r="AA534" s="11"/>
      <c r="AB534" s="11"/>
      <c r="AC534" s="11"/>
      <c r="AD534" s="11"/>
    </row>
    <row r="535" spans="2:54" ht="6.75" customHeight="1" thickBot="1" x14ac:dyDescent="0.2">
      <c r="Z535" s="10"/>
      <c r="AA535" s="11"/>
      <c r="AB535" s="11"/>
      <c r="AC535" s="11"/>
      <c r="AD535" s="11"/>
    </row>
    <row r="536" spans="2:54" ht="14.25" thickBot="1" x14ac:dyDescent="0.2">
      <c r="D536" s="44" t="s">
        <v>416</v>
      </c>
      <c r="M536" s="124">
        <v>1</v>
      </c>
      <c r="N536" s="126"/>
      <c r="O536" s="125"/>
      <c r="P536" s="44" t="s">
        <v>274</v>
      </c>
      <c r="Q536" s="69" t="s">
        <v>407</v>
      </c>
      <c r="Z536" s="10"/>
      <c r="AA536" s="11"/>
      <c r="AB536" s="11"/>
      <c r="AC536" s="11"/>
      <c r="AD536" s="11"/>
      <c r="AW536" t="b">
        <f>NOT(C532=1)</f>
        <v>1</v>
      </c>
      <c r="AY536" t="b">
        <f>AND(NOT(AW536),ISBLANK(M536))</f>
        <v>0</v>
      </c>
    </row>
    <row r="537" spans="2:54" ht="6.75" customHeight="1" x14ac:dyDescent="0.15">
      <c r="Z537" s="10"/>
      <c r="AA537" s="11"/>
      <c r="AB537" s="11"/>
      <c r="AC537" s="11"/>
      <c r="AD537" s="11"/>
    </row>
    <row r="538" spans="2:54" x14ac:dyDescent="0.15">
      <c r="D538" s="1" t="s">
        <v>271</v>
      </c>
      <c r="Z538" s="10"/>
      <c r="AA538" s="11"/>
      <c r="AB538" s="11"/>
      <c r="AC538" s="11"/>
      <c r="AD538" s="11"/>
    </row>
    <row r="539" spans="2:54" ht="6.75" customHeight="1" thickBot="1" x14ac:dyDescent="0.2">
      <c r="Z539" s="10"/>
      <c r="AA539" s="11"/>
      <c r="AB539" s="11"/>
      <c r="AC539" s="11"/>
      <c r="AD539" s="11"/>
    </row>
    <row r="540" spans="2:54" ht="14.25" thickBot="1" x14ac:dyDescent="0.2">
      <c r="C540" s="44"/>
      <c r="E540" s="64">
        <v>2</v>
      </c>
      <c r="F540" s="44" t="s">
        <v>404</v>
      </c>
      <c r="G540" s="44"/>
      <c r="Q540" s="69" t="s">
        <v>407</v>
      </c>
      <c r="Z540" s="10"/>
      <c r="AA540" s="85"/>
      <c r="AB540" s="85"/>
      <c r="AC540" s="85"/>
      <c r="AD540" s="85"/>
      <c r="AE540" s="85"/>
      <c r="AF540" s="85"/>
      <c r="AG540" s="85"/>
      <c r="AH540" s="85"/>
      <c r="AI540" s="85"/>
      <c r="AJ540" s="85"/>
      <c r="AK540" s="85"/>
      <c r="AL540" s="85"/>
      <c r="AM540" s="85"/>
      <c r="AN540" s="85"/>
      <c r="AO540" s="85"/>
      <c r="AP540" s="85"/>
      <c r="AQ540" s="85"/>
      <c r="AR540" s="85"/>
      <c r="AS540" s="85"/>
      <c r="AT540" s="85"/>
      <c r="AU540" s="85"/>
      <c r="AV540" s="85"/>
      <c r="AW540" t="b">
        <f>NOT(C532=1)</f>
        <v>1</v>
      </c>
      <c r="AY540" t="b">
        <f>AND(NOT(AW540),ISBLANK(E540))</f>
        <v>0</v>
      </c>
      <c r="BA540">
        <v>1</v>
      </c>
      <c r="BB540">
        <v>2</v>
      </c>
    </row>
    <row r="541" spans="2:54" ht="6.75" customHeight="1" x14ac:dyDescent="0.15">
      <c r="R541" s="66"/>
      <c r="S541" s="333"/>
      <c r="T541" s="333"/>
      <c r="Z541" s="10"/>
    </row>
    <row r="542" spans="2:54" x14ac:dyDescent="0.15">
      <c r="E542" s="65" t="s">
        <v>491</v>
      </c>
      <c r="F542" s="66"/>
      <c r="G542" s="66"/>
      <c r="H542" s="66"/>
      <c r="I542" s="66"/>
      <c r="J542" s="66"/>
      <c r="K542" s="67"/>
      <c r="L542" s="333"/>
      <c r="M542" s="333"/>
      <c r="N542" s="333"/>
      <c r="O542" s="68"/>
      <c r="P542" s="66"/>
      <c r="Q542" s="66"/>
      <c r="R542" s="66"/>
      <c r="S542" s="333"/>
      <c r="T542" s="333"/>
      <c r="Z542" s="10"/>
      <c r="AA542" s="85"/>
      <c r="AB542" s="85"/>
      <c r="AC542" s="85"/>
      <c r="AD542" s="85"/>
      <c r="AE542" s="85"/>
      <c r="AF542" s="85"/>
      <c r="AG542" s="85"/>
      <c r="AH542" s="85"/>
      <c r="AI542" s="85"/>
      <c r="AJ542" s="85"/>
      <c r="AK542" s="85"/>
      <c r="AL542" s="85"/>
      <c r="AM542" s="85"/>
      <c r="AN542" s="85"/>
      <c r="AO542" s="85"/>
      <c r="AP542" s="85"/>
      <c r="AQ542" s="85"/>
      <c r="AR542" s="85"/>
      <c r="AS542" s="85"/>
      <c r="AT542" s="85"/>
      <c r="AU542" s="85"/>
      <c r="AV542" s="85"/>
    </row>
    <row r="543" spans="2:54" ht="6.75" customHeight="1" thickBot="1" x14ac:dyDescent="0.2">
      <c r="Z543" s="10"/>
      <c r="AA543" s="11"/>
      <c r="AB543" s="11"/>
      <c r="AC543" s="11"/>
      <c r="AD543" s="11"/>
    </row>
    <row r="544" spans="2:54" ht="14.25" thickBot="1" x14ac:dyDescent="0.2">
      <c r="F544" s="328" t="s">
        <v>488</v>
      </c>
      <c r="G544" s="328"/>
      <c r="H544" s="328"/>
      <c r="I544" s="329"/>
      <c r="J544" s="124">
        <v>0</v>
      </c>
      <c r="K544" s="125"/>
      <c r="L544" s="2" t="s">
        <v>0</v>
      </c>
      <c r="O544" s="69" t="s">
        <v>407</v>
      </c>
      <c r="P544" s="98"/>
      <c r="Q544" s="98"/>
      <c r="T544" s="43"/>
      <c r="Z544" s="10"/>
      <c r="AA544" s="11"/>
      <c r="AB544" s="11"/>
      <c r="AC544" s="11"/>
      <c r="AD544" s="11"/>
      <c r="AW544" t="b">
        <f>NOT(AND(C532=1,E540=1))</f>
        <v>1</v>
      </c>
      <c r="AY544" t="b">
        <f>AND(NOT(AW544),ISBLANK(J544))</f>
        <v>0</v>
      </c>
    </row>
    <row r="545" spans="1:54" ht="20.25" customHeight="1" x14ac:dyDescent="0.15">
      <c r="Z545" s="10"/>
      <c r="AA545" s="11"/>
      <c r="AB545" s="11"/>
      <c r="AC545" s="11"/>
      <c r="AD545" s="11"/>
    </row>
    <row r="546" spans="1:54" x14ac:dyDescent="0.15">
      <c r="B546" t="s">
        <v>272</v>
      </c>
      <c r="Z546" s="10"/>
      <c r="AA546" s="11"/>
      <c r="AB546" s="11"/>
      <c r="AC546" s="11"/>
      <c r="AD546" s="11"/>
    </row>
    <row r="547" spans="1:54" ht="6.75" customHeight="1" thickBot="1" x14ac:dyDescent="0.2">
      <c r="Z547" s="10"/>
      <c r="AA547" s="11"/>
      <c r="AB547" s="11"/>
      <c r="AC547" s="11"/>
      <c r="AD547" s="11"/>
    </row>
    <row r="548" spans="1:54" ht="14.25" thickBot="1" x14ac:dyDescent="0.2">
      <c r="C548" s="64"/>
      <c r="D548" s="44" t="s">
        <v>413</v>
      </c>
      <c r="J548" s="69" t="s">
        <v>407</v>
      </c>
      <c r="K548" s="69"/>
      <c r="Z548" s="10"/>
      <c r="AA548" s="85"/>
      <c r="AB548" s="85"/>
      <c r="AC548" s="85"/>
      <c r="AD548" s="85"/>
      <c r="AE548" s="85"/>
      <c r="AF548" s="85"/>
      <c r="AG548" s="85"/>
      <c r="AH548" s="85"/>
      <c r="AI548" s="85"/>
      <c r="AJ548" s="85"/>
      <c r="AK548" s="85"/>
      <c r="AL548" s="85"/>
      <c r="AM548" s="85"/>
      <c r="AN548" s="85"/>
      <c r="AO548" s="85"/>
      <c r="AP548" s="85"/>
      <c r="AQ548" s="85"/>
      <c r="AR548" s="85"/>
      <c r="AS548" s="85"/>
      <c r="AT548" s="85"/>
      <c r="AU548" s="85"/>
      <c r="AV548" s="85"/>
      <c r="AY548" t="b">
        <f>ISBLANK(C548)</f>
        <v>1</v>
      </c>
    </row>
    <row r="549" spans="1:54" ht="6.75" customHeight="1" x14ac:dyDescent="0.15">
      <c r="Z549" s="10"/>
    </row>
    <row r="550" spans="1:54" x14ac:dyDescent="0.15">
      <c r="C550" s="44"/>
      <c r="D550" s="65" t="s">
        <v>414</v>
      </c>
      <c r="E550" s="66"/>
      <c r="F550" s="66"/>
      <c r="G550" s="66"/>
      <c r="H550" s="66"/>
      <c r="I550" s="66"/>
      <c r="J550" s="67"/>
      <c r="K550" s="333"/>
      <c r="L550" s="333"/>
      <c r="M550" s="333"/>
      <c r="N550" s="68"/>
      <c r="O550" s="66"/>
      <c r="P550" s="66"/>
      <c r="Q550" s="66"/>
      <c r="R550" s="333"/>
      <c r="S550" s="333"/>
      <c r="Z550" s="10"/>
      <c r="AA550" s="11"/>
      <c r="AB550" s="11"/>
      <c r="AC550" s="11"/>
      <c r="AD550" s="11"/>
    </row>
    <row r="551" spans="1:54" ht="6.75" customHeight="1" x14ac:dyDescent="0.15">
      <c r="Z551" s="10"/>
    </row>
    <row r="552" spans="1:54" x14ac:dyDescent="0.15">
      <c r="D552" s="1" t="s">
        <v>273</v>
      </c>
      <c r="Z552" s="10"/>
      <c r="AA552" s="11"/>
      <c r="AB552" s="11"/>
      <c r="AC552" s="11"/>
      <c r="AD552" s="11"/>
    </row>
    <row r="553" spans="1:54" ht="6.75" customHeight="1" thickBot="1" x14ac:dyDescent="0.2">
      <c r="Z553" s="10"/>
      <c r="AA553" s="11"/>
      <c r="AB553" s="11"/>
      <c r="AC553" s="11"/>
      <c r="AD553" s="11"/>
    </row>
    <row r="554" spans="1:54" ht="14.25" thickBot="1" x14ac:dyDescent="0.2">
      <c r="C554" s="44"/>
      <c r="E554" s="64"/>
      <c r="F554" s="44" t="s">
        <v>404</v>
      </c>
      <c r="G554" s="44"/>
      <c r="Q554" s="69" t="s">
        <v>407</v>
      </c>
      <c r="Z554" s="10"/>
      <c r="AA554" s="85"/>
      <c r="AB554" s="85"/>
      <c r="AC554" s="85"/>
      <c r="AD554" s="85"/>
      <c r="AE554" s="85"/>
      <c r="AF554" s="85"/>
      <c r="AG554" s="85"/>
      <c r="AH554" s="85"/>
      <c r="AI554" s="85"/>
      <c r="AJ554" s="85"/>
      <c r="AK554" s="85"/>
      <c r="AL554" s="85"/>
      <c r="AM554" s="85"/>
      <c r="AN554" s="85"/>
      <c r="AO554" s="85"/>
      <c r="AP554" s="85"/>
      <c r="AQ554" s="85"/>
      <c r="AR554" s="85"/>
      <c r="AS554" s="85"/>
      <c r="AT554" s="85"/>
      <c r="AU554" s="85"/>
      <c r="AV554" s="85"/>
      <c r="AW554" t="b">
        <f>NOT(C548=1)</f>
        <v>1</v>
      </c>
      <c r="AY554" t="b">
        <f>AND(NOT(AW554),ISBLANK(E554))</f>
        <v>0</v>
      </c>
      <c r="BA554">
        <v>1</v>
      </c>
      <c r="BB554">
        <v>2</v>
      </c>
    </row>
    <row r="555" spans="1:54" ht="6.75" customHeight="1" x14ac:dyDescent="0.15">
      <c r="R555" s="66"/>
      <c r="S555" s="333"/>
      <c r="T555" s="333"/>
      <c r="Z555" s="10"/>
    </row>
    <row r="556" spans="1:54" x14ac:dyDescent="0.15">
      <c r="E556" s="65" t="s">
        <v>491</v>
      </c>
      <c r="F556" s="66"/>
      <c r="G556" s="66"/>
      <c r="H556" s="66"/>
      <c r="I556" s="66"/>
      <c r="J556" s="66"/>
      <c r="K556" s="67"/>
      <c r="L556" s="333"/>
      <c r="M556" s="333"/>
      <c r="N556" s="333"/>
      <c r="O556" s="68"/>
      <c r="P556" s="66"/>
      <c r="Q556" s="66"/>
      <c r="R556" s="66"/>
      <c r="S556" s="333"/>
      <c r="T556" s="333"/>
      <c r="Z556" s="10"/>
      <c r="AA556" s="85"/>
      <c r="AB556" s="85"/>
      <c r="AC556" s="85"/>
      <c r="AD556" s="85"/>
      <c r="AE556" s="85"/>
      <c r="AF556" s="85"/>
      <c r="AG556" s="85"/>
      <c r="AH556" s="85"/>
      <c r="AI556" s="85"/>
      <c r="AJ556" s="85"/>
      <c r="AK556" s="85"/>
      <c r="AL556" s="85"/>
      <c r="AM556" s="85"/>
      <c r="AN556" s="85"/>
      <c r="AO556" s="85"/>
      <c r="AP556" s="85"/>
      <c r="AQ556" s="85"/>
      <c r="AR556" s="85"/>
      <c r="AS556" s="85"/>
      <c r="AT556" s="85"/>
      <c r="AU556" s="85"/>
      <c r="AV556" s="85"/>
    </row>
    <row r="557" spans="1:54" ht="6.75" customHeight="1" thickBot="1" x14ac:dyDescent="0.2">
      <c r="Z557" s="10"/>
      <c r="AA557" s="11"/>
      <c r="AB557" s="11"/>
      <c r="AC557" s="11"/>
      <c r="AD557" s="11"/>
    </row>
    <row r="558" spans="1:54" ht="14.25" thickBot="1" x14ac:dyDescent="0.2">
      <c r="F558" s="330" t="s">
        <v>488</v>
      </c>
      <c r="G558" s="330"/>
      <c r="H558" s="330"/>
      <c r="I558" s="331"/>
      <c r="J558" s="124">
        <v>0</v>
      </c>
      <c r="K558" s="125"/>
      <c r="L558" s="2" t="s">
        <v>0</v>
      </c>
      <c r="O558" s="69" t="s">
        <v>407</v>
      </c>
      <c r="P558" s="98"/>
      <c r="Q558" s="98"/>
      <c r="T558" s="43"/>
      <c r="Z558" s="10"/>
      <c r="AA558" s="11"/>
      <c r="AB558" s="11"/>
      <c r="AC558" s="11"/>
      <c r="AD558" s="11"/>
      <c r="AW558" t="b">
        <f>NOT(AND(C548=1,E554=1))</f>
        <v>1</v>
      </c>
      <c r="AY558" t="b">
        <f>AND(NOT(AW558),ISBLANK(J558))</f>
        <v>0</v>
      </c>
    </row>
    <row r="559" spans="1:54" ht="20.25" customHeight="1" x14ac:dyDescent="0.15">
      <c r="Z559" s="10"/>
      <c r="AA559" s="11"/>
      <c r="AB559" s="11"/>
      <c r="AC559" s="11"/>
      <c r="AD559" s="11"/>
    </row>
    <row r="560" spans="1:54" x14ac:dyDescent="0.15">
      <c r="A560" s="37" t="s">
        <v>280</v>
      </c>
      <c r="Z560" s="10"/>
      <c r="AA560" s="11"/>
    </row>
    <row r="561" spans="2:51" ht="6.75" customHeight="1" x14ac:dyDescent="0.15">
      <c r="Z561" s="10"/>
      <c r="AA561" s="11"/>
    </row>
    <row r="562" spans="2:51" x14ac:dyDescent="0.15">
      <c r="B562" t="s">
        <v>281</v>
      </c>
      <c r="Z562" s="10"/>
      <c r="AA562" s="177" t="s">
        <v>287</v>
      </c>
      <c r="AB562" s="177"/>
      <c r="AC562" s="177"/>
      <c r="AD562" s="177"/>
      <c r="AE562" s="177"/>
      <c r="AF562" s="177"/>
      <c r="AG562" s="177"/>
      <c r="AH562" s="177"/>
      <c r="AI562" s="177"/>
      <c r="AJ562" s="177"/>
      <c r="AK562" s="177"/>
      <c r="AL562" s="177"/>
      <c r="AM562" s="177"/>
      <c r="AN562" s="177"/>
      <c r="AO562" s="177"/>
      <c r="AP562" s="177"/>
      <c r="AQ562" s="177"/>
      <c r="AR562" s="177"/>
      <c r="AS562" s="177"/>
      <c r="AT562" s="177"/>
      <c r="AU562" s="177"/>
      <c r="AV562" s="177"/>
    </row>
    <row r="563" spans="2:51" ht="6.75" customHeight="1" x14ac:dyDescent="0.15">
      <c r="Z563" s="10"/>
      <c r="AA563" s="11"/>
    </row>
    <row r="564" spans="2:51" x14ac:dyDescent="0.15">
      <c r="C564" s="1" t="s">
        <v>282</v>
      </c>
      <c r="Z564" s="10"/>
      <c r="AA564" s="11"/>
    </row>
    <row r="565" spans="2:51" ht="6.75" customHeight="1" thickBot="1" x14ac:dyDescent="0.2">
      <c r="Z565" s="10"/>
      <c r="AA565" s="11"/>
    </row>
    <row r="566" spans="2:51" ht="14.25" thickBot="1" x14ac:dyDescent="0.2">
      <c r="C566" s="44"/>
      <c r="D566" s="64"/>
      <c r="E566" s="44" t="s">
        <v>404</v>
      </c>
      <c r="F566" s="44"/>
      <c r="P566" s="69" t="s">
        <v>407</v>
      </c>
      <c r="Z566" s="10"/>
      <c r="AY566" t="b">
        <f>ISBLANK(D566)</f>
        <v>1</v>
      </c>
    </row>
    <row r="567" spans="2:51" ht="6.75" customHeight="1" x14ac:dyDescent="0.15">
      <c r="C567" s="43"/>
      <c r="Z567" s="10"/>
    </row>
    <row r="568" spans="2:51" x14ac:dyDescent="0.15">
      <c r="C568" s="44"/>
      <c r="D568" s="65" t="s">
        <v>491</v>
      </c>
      <c r="E568" s="66"/>
      <c r="F568" s="66"/>
      <c r="G568" s="66"/>
      <c r="H568" s="66"/>
      <c r="I568" s="66"/>
      <c r="J568" s="67"/>
      <c r="K568" s="333"/>
      <c r="L568" s="333"/>
      <c r="M568" s="333"/>
      <c r="N568" s="68"/>
      <c r="O568" s="66"/>
      <c r="P568" s="66"/>
      <c r="Q568" s="66"/>
      <c r="R568" s="333"/>
      <c r="S568" s="333"/>
      <c r="Z568" s="10"/>
    </row>
    <row r="569" spans="2:51" ht="6.75" customHeight="1" thickBot="1" x14ac:dyDescent="0.2">
      <c r="Z569" s="10"/>
    </row>
    <row r="570" spans="2:51" ht="14.25" thickBot="1" x14ac:dyDescent="0.2">
      <c r="E570" s="328" t="s">
        <v>488</v>
      </c>
      <c r="F570" s="328"/>
      <c r="G570" s="328"/>
      <c r="H570" s="329"/>
      <c r="I570" s="124">
        <v>0</v>
      </c>
      <c r="J570" s="125"/>
      <c r="K570" s="2" t="s">
        <v>0</v>
      </c>
      <c r="N570" s="69" t="s">
        <v>407</v>
      </c>
      <c r="O570" s="98"/>
      <c r="P570" s="98"/>
      <c r="U570" s="43"/>
      <c r="Z570" s="10"/>
      <c r="AW570" t="b">
        <f>NOT(D566=1)</f>
        <v>1</v>
      </c>
      <c r="AY570" t="b">
        <f>AND(NOT(AW570),ISBLANK(I570))</f>
        <v>0</v>
      </c>
    </row>
    <row r="571" spans="2:51" ht="20.25" customHeight="1" x14ac:dyDescent="0.15">
      <c r="C571" s="43"/>
      <c r="Z571" s="10"/>
      <c r="AA571" s="11"/>
    </row>
    <row r="572" spans="2:51" x14ac:dyDescent="0.15">
      <c r="B572" t="s">
        <v>283</v>
      </c>
      <c r="Z572" s="10"/>
      <c r="AA572" s="177" t="s">
        <v>288</v>
      </c>
      <c r="AB572" s="177"/>
      <c r="AC572" s="177"/>
      <c r="AD572" s="177"/>
      <c r="AE572" s="177"/>
      <c r="AF572" s="177"/>
      <c r="AG572" s="177"/>
      <c r="AH572" s="177"/>
      <c r="AI572" s="177"/>
      <c r="AJ572" s="177"/>
      <c r="AK572" s="177"/>
      <c r="AL572" s="177"/>
      <c r="AM572" s="177"/>
      <c r="AN572" s="177"/>
      <c r="AO572" s="177"/>
      <c r="AP572" s="177"/>
      <c r="AQ572" s="177"/>
      <c r="AR572" s="177"/>
      <c r="AS572" s="177"/>
      <c r="AT572" s="177"/>
      <c r="AU572" s="177"/>
      <c r="AV572" s="177"/>
    </row>
    <row r="573" spans="2:51" ht="6.75" customHeight="1" x14ac:dyDescent="0.15">
      <c r="Z573" s="10"/>
      <c r="AA573" s="11"/>
    </row>
    <row r="574" spans="2:51" x14ac:dyDescent="0.15">
      <c r="C574" s="1" t="s">
        <v>284</v>
      </c>
      <c r="Z574" s="10"/>
      <c r="AA574" s="177" t="s">
        <v>289</v>
      </c>
      <c r="AB574" s="177"/>
      <c r="AC574" s="177"/>
      <c r="AD574" s="177"/>
      <c r="AE574" s="177"/>
      <c r="AF574" s="177"/>
      <c r="AG574" s="177"/>
      <c r="AH574" s="177"/>
      <c r="AI574" s="177"/>
      <c r="AJ574" s="177"/>
      <c r="AK574" s="177"/>
      <c r="AL574" s="177"/>
      <c r="AM574" s="177"/>
      <c r="AN574" s="177"/>
      <c r="AO574" s="177"/>
      <c r="AP574" s="177"/>
      <c r="AQ574" s="177"/>
      <c r="AR574" s="177"/>
      <c r="AS574" s="177"/>
      <c r="AT574" s="177"/>
      <c r="AU574" s="177"/>
      <c r="AV574" s="177"/>
    </row>
    <row r="575" spans="2:51" ht="6.75" customHeight="1" thickBot="1" x14ac:dyDescent="0.2">
      <c r="Z575" s="10"/>
      <c r="AA575" s="11"/>
    </row>
    <row r="576" spans="2:51" ht="14.25" thickBot="1" x14ac:dyDescent="0.2">
      <c r="C576" s="44"/>
      <c r="D576" s="64"/>
      <c r="E576" s="44" t="s">
        <v>404</v>
      </c>
      <c r="F576" s="44"/>
      <c r="P576" s="69" t="s">
        <v>407</v>
      </c>
      <c r="Z576" s="10"/>
      <c r="AY576" t="b">
        <f>ISBLANK(D576)</f>
        <v>1</v>
      </c>
    </row>
    <row r="577" spans="2:54" ht="6.75" customHeight="1" x14ac:dyDescent="0.15">
      <c r="C577" s="43"/>
      <c r="Z577" s="10"/>
    </row>
    <row r="578" spans="2:54" x14ac:dyDescent="0.15">
      <c r="C578" s="44"/>
      <c r="D578" s="65" t="s">
        <v>491</v>
      </c>
      <c r="E578" s="66"/>
      <c r="F578" s="66"/>
      <c r="G578" s="66"/>
      <c r="H578" s="66"/>
      <c r="I578" s="66"/>
      <c r="J578" s="67"/>
      <c r="K578" s="333"/>
      <c r="L578" s="333"/>
      <c r="M578" s="333"/>
      <c r="N578" s="68"/>
      <c r="O578" s="66"/>
      <c r="P578" s="66"/>
      <c r="Q578" s="66"/>
      <c r="R578" s="333"/>
      <c r="S578" s="333"/>
      <c r="Z578" s="10"/>
    </row>
    <row r="579" spans="2:54" ht="6.75" customHeight="1" thickBot="1" x14ac:dyDescent="0.2">
      <c r="Z579" s="10"/>
    </row>
    <row r="580" spans="2:54" ht="14.25" thickBot="1" x14ac:dyDescent="0.2">
      <c r="E580" s="330" t="s">
        <v>488</v>
      </c>
      <c r="F580" s="330"/>
      <c r="G580" s="330"/>
      <c r="H580" s="331"/>
      <c r="I580" s="124">
        <v>0</v>
      </c>
      <c r="J580" s="125"/>
      <c r="K580" s="2" t="s">
        <v>0</v>
      </c>
      <c r="N580" s="69" t="s">
        <v>407</v>
      </c>
      <c r="O580" s="98"/>
      <c r="P580" s="98"/>
      <c r="U580" s="43"/>
      <c r="Z580" s="10"/>
      <c r="AW580" t="b">
        <f>NOT(D576=1)</f>
        <v>1</v>
      </c>
      <c r="AY580" t="b">
        <f>AND(NOT(AW580),ISBLANK(I580))</f>
        <v>0</v>
      </c>
    </row>
    <row r="581" spans="2:54" ht="20.25" customHeight="1" x14ac:dyDescent="0.15">
      <c r="Z581" s="10"/>
      <c r="AA581" s="11"/>
    </row>
    <row r="582" spans="2:54" x14ac:dyDescent="0.15">
      <c r="B582" t="s">
        <v>285</v>
      </c>
      <c r="Z582" s="10"/>
      <c r="AA582" s="177" t="s">
        <v>290</v>
      </c>
      <c r="AB582" s="177"/>
      <c r="AC582" s="177"/>
      <c r="AD582" s="177"/>
      <c r="AE582" s="177"/>
      <c r="AF582" s="177"/>
      <c r="AG582" s="177"/>
      <c r="AH582" s="177"/>
      <c r="AI582" s="177"/>
      <c r="AJ582" s="177"/>
      <c r="AK582" s="177"/>
      <c r="AL582" s="177"/>
      <c r="AM582" s="177"/>
      <c r="AN582" s="177"/>
      <c r="AO582" s="177"/>
      <c r="AP582" s="177"/>
      <c r="AQ582" s="177"/>
      <c r="AR582" s="177"/>
      <c r="AS582" s="177"/>
      <c r="AT582" s="177"/>
      <c r="AU582" s="177"/>
      <c r="AV582" s="177"/>
    </row>
    <row r="583" spans="2:54" ht="6.75" customHeight="1" thickBot="1" x14ac:dyDescent="0.2">
      <c r="Z583" s="10"/>
      <c r="AA583" s="11"/>
    </row>
    <row r="584" spans="2:54" ht="14.25" thickBot="1" x14ac:dyDescent="0.2">
      <c r="C584" s="64"/>
      <c r="D584" s="44" t="s">
        <v>413</v>
      </c>
      <c r="J584" s="69" t="s">
        <v>407</v>
      </c>
      <c r="K584" s="69"/>
      <c r="Z584" s="10"/>
      <c r="AA584" s="177" t="s">
        <v>556</v>
      </c>
      <c r="AB584" s="177"/>
      <c r="AC584" s="177"/>
      <c r="AD584" s="177"/>
      <c r="AE584" s="177"/>
      <c r="AF584" s="177"/>
      <c r="AG584" s="177"/>
      <c r="AH584" s="177"/>
      <c r="AI584" s="177"/>
      <c r="AJ584" s="177"/>
      <c r="AK584" s="177"/>
      <c r="AL584" s="177"/>
      <c r="AM584" s="177"/>
      <c r="AN584" s="177"/>
      <c r="AO584" s="177"/>
      <c r="AP584" s="177"/>
      <c r="AQ584" s="177"/>
      <c r="AR584" s="177"/>
      <c r="AS584" s="177"/>
      <c r="AT584" s="177"/>
      <c r="AU584" s="177"/>
      <c r="AV584" s="177"/>
      <c r="AY584" t="b">
        <f>ISBLANK(C584)</f>
        <v>1</v>
      </c>
    </row>
    <row r="585" spans="2:54" ht="6.75" customHeight="1" x14ac:dyDescent="0.15">
      <c r="Z585" s="10"/>
    </row>
    <row r="586" spans="2:54" x14ac:dyDescent="0.15">
      <c r="C586" s="44"/>
      <c r="D586" s="65" t="s">
        <v>414</v>
      </c>
      <c r="E586" s="66"/>
      <c r="F586" s="66"/>
      <c r="G586" s="66"/>
      <c r="H586" s="66"/>
      <c r="I586" s="66"/>
      <c r="J586" s="67"/>
      <c r="K586" s="333"/>
      <c r="L586" s="333"/>
      <c r="M586" s="333"/>
      <c r="N586" s="68"/>
      <c r="O586" s="66"/>
      <c r="P586" s="66"/>
      <c r="Q586" s="66"/>
      <c r="R586" s="333"/>
      <c r="S586" s="333"/>
      <c r="Z586" s="10"/>
      <c r="AA586" s="11"/>
      <c r="AB586" s="11"/>
      <c r="AC586" s="11"/>
      <c r="AD586" s="11"/>
    </row>
    <row r="587" spans="2:54" ht="6.75" customHeight="1" x14ac:dyDescent="0.15">
      <c r="Z587" s="10"/>
    </row>
    <row r="588" spans="2:54" x14ac:dyDescent="0.15">
      <c r="D588" s="48" t="s">
        <v>286</v>
      </c>
      <c r="Z588" s="10"/>
      <c r="AA588" s="11"/>
      <c r="AB588" s="11"/>
      <c r="AC588" s="11"/>
      <c r="AD588" s="11"/>
    </row>
    <row r="589" spans="2:54" ht="6.75" customHeight="1" thickBot="1" x14ac:dyDescent="0.2">
      <c r="Z589" s="10"/>
      <c r="AA589" s="11"/>
      <c r="AB589" s="11"/>
      <c r="AC589" s="11"/>
      <c r="AD589" s="11"/>
    </row>
    <row r="590" spans="2:54" ht="14.25" thickBot="1" x14ac:dyDescent="0.2">
      <c r="C590" s="44"/>
      <c r="E590" s="64"/>
      <c r="F590" s="44" t="s">
        <v>404</v>
      </c>
      <c r="G590" s="44"/>
      <c r="Q590" s="69" t="s">
        <v>407</v>
      </c>
      <c r="Z590" s="10"/>
      <c r="AA590" s="85"/>
      <c r="AB590" s="85"/>
      <c r="AC590" s="85"/>
      <c r="AD590" s="85"/>
      <c r="AE590" s="85"/>
      <c r="AF590" s="85"/>
      <c r="AG590" s="85"/>
      <c r="AH590" s="85"/>
      <c r="AI590" s="85"/>
      <c r="AJ590" s="85"/>
      <c r="AK590" s="85"/>
      <c r="AL590" s="85"/>
      <c r="AM590" s="85"/>
      <c r="AN590" s="85"/>
      <c r="AO590" s="85"/>
      <c r="AP590" s="85"/>
      <c r="AQ590" s="85"/>
      <c r="AR590" s="85"/>
      <c r="AS590" s="85"/>
      <c r="AT590" s="85"/>
      <c r="AU590" s="85"/>
      <c r="AV590" s="85"/>
      <c r="AW590" t="b">
        <f>NOT(C584=1)</f>
        <v>1</v>
      </c>
      <c r="AY590" t="b">
        <f>AND(NOT(AW590),ISBLANK(E590))</f>
        <v>0</v>
      </c>
      <c r="BA590">
        <v>1</v>
      </c>
      <c r="BB590">
        <v>2</v>
      </c>
    </row>
    <row r="591" spans="2:54" ht="6.75" customHeight="1" x14ac:dyDescent="0.15">
      <c r="R591" s="66"/>
      <c r="S591" s="333"/>
      <c r="T591" s="333"/>
      <c r="Z591" s="10"/>
    </row>
    <row r="592" spans="2:54" x14ac:dyDescent="0.15">
      <c r="E592" s="65" t="s">
        <v>491</v>
      </c>
      <c r="F592" s="66"/>
      <c r="G592" s="66"/>
      <c r="H592" s="66"/>
      <c r="I592" s="66"/>
      <c r="J592" s="66"/>
      <c r="K592" s="67"/>
      <c r="L592" s="333"/>
      <c r="M592" s="333"/>
      <c r="N592" s="333"/>
      <c r="O592" s="68"/>
      <c r="P592" s="66"/>
      <c r="Q592" s="66"/>
      <c r="R592" s="66"/>
      <c r="S592" s="333"/>
      <c r="T592" s="333"/>
      <c r="Z592" s="10"/>
      <c r="AA592" s="85"/>
      <c r="AB592" s="85"/>
      <c r="AC592" s="85"/>
      <c r="AD592" s="85"/>
      <c r="AE592" s="85"/>
      <c r="AF592" s="85"/>
      <c r="AG592" s="85"/>
      <c r="AH592" s="85"/>
      <c r="AI592" s="85"/>
      <c r="AJ592" s="85"/>
      <c r="AK592" s="85"/>
      <c r="AL592" s="85"/>
      <c r="AM592" s="85"/>
      <c r="AN592" s="85"/>
      <c r="AO592" s="85"/>
      <c r="AP592" s="85"/>
      <c r="AQ592" s="85"/>
      <c r="AR592" s="85"/>
      <c r="AS592" s="85"/>
      <c r="AT592" s="85"/>
      <c r="AU592" s="85"/>
      <c r="AV592" s="85"/>
    </row>
    <row r="593" spans="2:54" ht="6.75" customHeight="1" thickBot="1" x14ac:dyDescent="0.2">
      <c r="Z593" s="10"/>
      <c r="AA593" s="11"/>
      <c r="AB593" s="11"/>
      <c r="AC593" s="11"/>
      <c r="AD593" s="11"/>
    </row>
    <row r="594" spans="2:54" ht="14.25" thickBot="1" x14ac:dyDescent="0.2">
      <c r="F594" s="328" t="s">
        <v>488</v>
      </c>
      <c r="G594" s="328"/>
      <c r="H594" s="328"/>
      <c r="I594" s="329"/>
      <c r="J594" s="124">
        <v>0</v>
      </c>
      <c r="K594" s="125"/>
      <c r="L594" s="2" t="s">
        <v>0</v>
      </c>
      <c r="O594" s="69" t="s">
        <v>407</v>
      </c>
      <c r="P594" s="98"/>
      <c r="Q594" s="98"/>
      <c r="T594" s="43"/>
      <c r="Z594" s="10"/>
      <c r="AA594" s="11"/>
      <c r="AB594" s="11"/>
      <c r="AC594" s="11"/>
      <c r="AD594" s="11"/>
      <c r="AW594" t="b">
        <f>NOT(AND(C584=1,E590=1))</f>
        <v>1</v>
      </c>
      <c r="AY594" t="b">
        <f>AND(NOT(AW594),ISBLANK(J594))</f>
        <v>0</v>
      </c>
    </row>
    <row r="595" spans="2:54" ht="20.25" customHeight="1" x14ac:dyDescent="0.15">
      <c r="Z595" s="10"/>
      <c r="AA595" s="11"/>
    </row>
    <row r="596" spans="2:54" x14ac:dyDescent="0.15">
      <c r="B596" s="36" t="s">
        <v>456</v>
      </c>
      <c r="Z596" s="10"/>
      <c r="AA596" s="11"/>
    </row>
    <row r="597" spans="2:54" ht="6.75" customHeight="1" x14ac:dyDescent="0.15">
      <c r="Z597" s="10"/>
      <c r="AA597" s="11"/>
    </row>
    <row r="598" spans="2:54" ht="14.25" customHeight="1" x14ac:dyDescent="0.15">
      <c r="C598" s="1" t="s">
        <v>457</v>
      </c>
      <c r="Z598" s="10"/>
      <c r="AA598" s="177" t="s">
        <v>459</v>
      </c>
      <c r="AB598" s="177"/>
      <c r="AC598" s="177"/>
      <c r="AD598" s="177"/>
      <c r="AE598" s="177"/>
      <c r="AF598" s="177"/>
      <c r="AG598" s="177"/>
      <c r="AH598" s="177"/>
      <c r="AI598" s="177"/>
      <c r="AJ598" s="177"/>
      <c r="AK598" s="177"/>
      <c r="AL598" s="177"/>
      <c r="AM598" s="177"/>
      <c r="AN598" s="177"/>
      <c r="AO598" s="177"/>
      <c r="AP598" s="177"/>
      <c r="AQ598" s="177"/>
      <c r="AR598" s="177"/>
      <c r="AS598" s="177"/>
      <c r="AT598" s="177"/>
      <c r="AU598" s="177"/>
      <c r="AV598" s="177"/>
    </row>
    <row r="599" spans="2:54" ht="6.75" customHeight="1" thickBot="1" x14ac:dyDescent="0.2">
      <c r="Z599" s="10"/>
      <c r="AA599" s="11"/>
    </row>
    <row r="600" spans="2:54" ht="14.25" thickBot="1" x14ac:dyDescent="0.2">
      <c r="C600" s="64"/>
      <c r="D600" s="44" t="s">
        <v>413</v>
      </c>
      <c r="J600" s="69" t="s">
        <v>407</v>
      </c>
      <c r="K600" s="69"/>
      <c r="Z600" s="10"/>
      <c r="AA600" s="177" t="s">
        <v>460</v>
      </c>
      <c r="AB600" s="177"/>
      <c r="AC600" s="177"/>
      <c r="AD600" s="177"/>
      <c r="AE600" s="177"/>
      <c r="AF600" s="177"/>
      <c r="AG600" s="177"/>
      <c r="AH600" s="177"/>
      <c r="AI600" s="177"/>
      <c r="AJ600" s="177"/>
      <c r="AK600" s="177"/>
      <c r="AL600" s="177"/>
      <c r="AM600" s="177"/>
      <c r="AN600" s="177"/>
      <c r="AO600" s="177"/>
      <c r="AP600" s="177"/>
      <c r="AQ600" s="177"/>
      <c r="AR600" s="177"/>
      <c r="AS600" s="177"/>
      <c r="AT600" s="177"/>
      <c r="AU600" s="177"/>
      <c r="AV600" s="177"/>
      <c r="AY600" t="b">
        <f>ISBLANK(C600)</f>
        <v>1</v>
      </c>
    </row>
    <row r="601" spans="2:54" ht="6.75" customHeight="1" x14ac:dyDescent="0.15">
      <c r="Z601" s="10"/>
    </row>
    <row r="602" spans="2:54" x14ac:dyDescent="0.15">
      <c r="C602" s="44"/>
      <c r="D602" s="65" t="s">
        <v>414</v>
      </c>
      <c r="E602" s="66"/>
      <c r="F602" s="66"/>
      <c r="G602" s="66"/>
      <c r="H602" s="66"/>
      <c r="I602" s="66"/>
      <c r="J602" s="67"/>
      <c r="K602" s="333"/>
      <c r="L602" s="333"/>
      <c r="M602" s="333"/>
      <c r="N602" s="68"/>
      <c r="O602" s="66"/>
      <c r="P602" s="66"/>
      <c r="Q602" s="66"/>
      <c r="R602" s="333"/>
      <c r="S602" s="333"/>
      <c r="Z602" s="10"/>
      <c r="AA602" s="177" t="s">
        <v>461</v>
      </c>
      <c r="AB602" s="177"/>
      <c r="AC602" s="177"/>
      <c r="AD602" s="177"/>
      <c r="AE602" s="177"/>
      <c r="AF602" s="177"/>
      <c r="AG602" s="177"/>
      <c r="AH602" s="177"/>
      <c r="AI602" s="177"/>
      <c r="AJ602" s="177"/>
      <c r="AK602" s="177"/>
      <c r="AL602" s="177"/>
      <c r="AM602" s="177"/>
      <c r="AN602" s="177"/>
      <c r="AO602" s="177"/>
      <c r="AP602" s="177"/>
      <c r="AQ602" s="177"/>
      <c r="AR602" s="177"/>
      <c r="AS602" s="177"/>
      <c r="AT602" s="177"/>
      <c r="AU602" s="177"/>
      <c r="AV602" s="177"/>
    </row>
    <row r="603" spans="2:54" ht="6.75" customHeight="1" x14ac:dyDescent="0.15">
      <c r="Z603" s="10"/>
    </row>
    <row r="604" spans="2:54" x14ac:dyDescent="0.15">
      <c r="D604" s="1" t="s">
        <v>458</v>
      </c>
      <c r="Z604" s="10"/>
      <c r="AA604" s="177" t="s">
        <v>536</v>
      </c>
      <c r="AB604" s="177"/>
      <c r="AC604" s="177"/>
      <c r="AD604" s="177"/>
      <c r="AE604" s="177"/>
      <c r="AF604" s="177"/>
      <c r="AG604" s="177"/>
      <c r="AH604" s="177"/>
      <c r="AI604" s="177"/>
      <c r="AJ604" s="177"/>
      <c r="AK604" s="177"/>
      <c r="AL604" s="177"/>
      <c r="AM604" s="177"/>
      <c r="AN604" s="177"/>
      <c r="AO604" s="177"/>
      <c r="AP604" s="177"/>
      <c r="AQ604" s="177"/>
      <c r="AR604" s="177"/>
      <c r="AS604" s="177"/>
      <c r="AT604" s="177"/>
      <c r="AU604" s="177"/>
      <c r="AV604" s="177"/>
    </row>
    <row r="605" spans="2:54" ht="6.75" customHeight="1" thickBot="1" x14ac:dyDescent="0.2">
      <c r="Z605" s="10"/>
      <c r="AA605" s="11"/>
      <c r="AB605" s="11"/>
      <c r="AC605" s="11"/>
      <c r="AD605" s="11"/>
    </row>
    <row r="606" spans="2:54" ht="14.25" thickBot="1" x14ac:dyDescent="0.2">
      <c r="C606" s="44"/>
      <c r="E606" s="64">
        <v>1</v>
      </c>
      <c r="F606" s="44" t="s">
        <v>404</v>
      </c>
      <c r="G606" s="44"/>
      <c r="Q606" s="69" t="s">
        <v>407</v>
      </c>
      <c r="Z606" s="10"/>
      <c r="AA606" s="85"/>
      <c r="AB606" s="85"/>
      <c r="AC606" s="85"/>
      <c r="AD606" s="85"/>
      <c r="AE606" s="85"/>
      <c r="AF606" s="85"/>
      <c r="AG606" s="85"/>
      <c r="AH606" s="85"/>
      <c r="AI606" s="85"/>
      <c r="AJ606" s="85"/>
      <c r="AK606" s="85"/>
      <c r="AL606" s="85"/>
      <c r="AM606" s="85"/>
      <c r="AN606" s="85"/>
      <c r="AO606" s="85"/>
      <c r="AP606" s="85"/>
      <c r="AQ606" s="85"/>
      <c r="AR606" s="85"/>
      <c r="AS606" s="85"/>
      <c r="AT606" s="85"/>
      <c r="AU606" s="85"/>
      <c r="AV606" s="85"/>
      <c r="AW606" t="b">
        <f>NOT(C600=1)</f>
        <v>1</v>
      </c>
      <c r="AY606" t="b">
        <f>AND(NOT(AW606),ISBLANK(E606))</f>
        <v>0</v>
      </c>
      <c r="BA606">
        <v>1</v>
      </c>
      <c r="BB606">
        <v>2</v>
      </c>
    </row>
    <row r="607" spans="2:54" ht="6.75" customHeight="1" x14ac:dyDescent="0.15">
      <c r="R607" s="66"/>
      <c r="S607" s="333"/>
      <c r="T607" s="333"/>
      <c r="Z607" s="10"/>
    </row>
    <row r="608" spans="2:54" x14ac:dyDescent="0.15">
      <c r="E608" s="65" t="s">
        <v>491</v>
      </c>
      <c r="F608" s="66"/>
      <c r="G608" s="66"/>
      <c r="H608" s="66"/>
      <c r="I608" s="66"/>
      <c r="J608" s="66"/>
      <c r="K608" s="67"/>
      <c r="L608" s="333"/>
      <c r="M608" s="333"/>
      <c r="N608" s="333"/>
      <c r="O608" s="68"/>
      <c r="P608" s="66"/>
      <c r="Q608" s="66"/>
      <c r="R608" s="66"/>
      <c r="S608" s="333"/>
      <c r="T608" s="333"/>
      <c r="Z608" s="10"/>
      <c r="AA608" s="85"/>
      <c r="AB608" s="85"/>
      <c r="AC608" s="85"/>
      <c r="AD608" s="85"/>
      <c r="AE608" s="85"/>
      <c r="AF608" s="85"/>
      <c r="AG608" s="85"/>
      <c r="AH608" s="85"/>
      <c r="AI608" s="85"/>
      <c r="AJ608" s="85"/>
      <c r="AK608" s="85"/>
      <c r="AL608" s="85"/>
      <c r="AM608" s="85"/>
      <c r="AN608" s="85"/>
      <c r="AO608" s="85"/>
      <c r="AP608" s="85"/>
      <c r="AQ608" s="85"/>
      <c r="AR608" s="85"/>
      <c r="AS608" s="85"/>
      <c r="AT608" s="85"/>
      <c r="AU608" s="85"/>
      <c r="AV608" s="85"/>
    </row>
    <row r="609" spans="1:54" ht="6.75" customHeight="1" thickBot="1" x14ac:dyDescent="0.2">
      <c r="Z609" s="10"/>
      <c r="AA609" s="11"/>
      <c r="AB609" s="11"/>
      <c r="AC609" s="11"/>
      <c r="AD609" s="11"/>
    </row>
    <row r="610" spans="1:54" ht="14.25" thickBot="1" x14ac:dyDescent="0.2">
      <c r="F610" s="328" t="s">
        <v>488</v>
      </c>
      <c r="G610" s="328"/>
      <c r="H610" s="328"/>
      <c r="I610" s="329"/>
      <c r="J610" s="124"/>
      <c r="K610" s="125"/>
      <c r="L610" s="2" t="s">
        <v>0</v>
      </c>
      <c r="O610" s="69" t="s">
        <v>407</v>
      </c>
      <c r="P610" s="98"/>
      <c r="Q610" s="98"/>
      <c r="T610" s="43"/>
      <c r="Z610" s="10"/>
      <c r="AA610" s="11"/>
      <c r="AB610" s="11"/>
      <c r="AC610" s="11"/>
      <c r="AD610" s="11"/>
      <c r="AW610" t="b">
        <f>NOT(AND(C600=1,E606=1))</f>
        <v>1</v>
      </c>
      <c r="AY610" t="b">
        <f>AND(NOT(AW610),ISBLANK(J610))</f>
        <v>0</v>
      </c>
    </row>
    <row r="611" spans="1:54" x14ac:dyDescent="0.15">
      <c r="Z611" s="10"/>
      <c r="AA611" s="11"/>
    </row>
    <row r="612" spans="1:54" x14ac:dyDescent="0.15">
      <c r="A612" s="37" t="s">
        <v>291</v>
      </c>
      <c r="Z612" s="10"/>
      <c r="AA612" s="11"/>
      <c r="AB612" s="11"/>
    </row>
    <row r="613" spans="1:54" ht="6.75" customHeight="1" x14ac:dyDescent="0.15">
      <c r="Z613" s="10"/>
      <c r="AA613" s="11"/>
      <c r="AB613" s="11"/>
    </row>
    <row r="614" spans="1:54" x14ac:dyDescent="0.15">
      <c r="B614" t="s">
        <v>292</v>
      </c>
      <c r="Z614" s="10"/>
      <c r="AA614" s="177" t="s">
        <v>301</v>
      </c>
      <c r="AB614" s="177"/>
      <c r="AC614" s="177"/>
      <c r="AD614" s="177"/>
      <c r="AE614" s="177"/>
      <c r="AF614" s="177"/>
      <c r="AG614" s="177"/>
      <c r="AH614" s="177"/>
      <c r="AI614" s="177"/>
      <c r="AJ614" s="177"/>
      <c r="AK614" s="177"/>
      <c r="AL614" s="177"/>
      <c r="AM614" s="177"/>
      <c r="AN614" s="177"/>
      <c r="AO614" s="177"/>
      <c r="AP614" s="177"/>
      <c r="AQ614" s="177"/>
      <c r="AR614" s="177"/>
      <c r="AS614" s="177"/>
      <c r="AT614" s="177"/>
      <c r="AU614" s="177"/>
      <c r="AV614" s="177"/>
    </row>
    <row r="615" spans="1:54" ht="6.75" customHeight="1" thickBot="1" x14ac:dyDescent="0.2">
      <c r="Z615" s="10"/>
      <c r="AA615" s="11"/>
      <c r="AB615" s="11"/>
    </row>
    <row r="616" spans="1:54" ht="14.25" thickBot="1" x14ac:dyDescent="0.2">
      <c r="C616" s="64"/>
      <c r="D616" s="44" t="s">
        <v>413</v>
      </c>
      <c r="J616" s="69" t="s">
        <v>407</v>
      </c>
      <c r="K616" s="69"/>
      <c r="Z616" s="10"/>
      <c r="AA616" s="177" t="s">
        <v>537</v>
      </c>
      <c r="AB616" s="177"/>
      <c r="AC616" s="177"/>
      <c r="AD616" s="177"/>
      <c r="AE616" s="177"/>
      <c r="AF616" s="177"/>
      <c r="AG616" s="177"/>
      <c r="AH616" s="177"/>
      <c r="AI616" s="177"/>
      <c r="AJ616" s="177"/>
      <c r="AK616" s="177"/>
      <c r="AL616" s="177"/>
      <c r="AM616" s="177"/>
      <c r="AN616" s="177"/>
      <c r="AO616" s="177"/>
      <c r="AP616" s="177"/>
      <c r="AQ616" s="177"/>
      <c r="AR616" s="177"/>
      <c r="AS616" s="177"/>
      <c r="AT616" s="177"/>
      <c r="AU616" s="177"/>
      <c r="AV616" s="177"/>
      <c r="AY616" t="b">
        <f>ISBLANK(C616)</f>
        <v>1</v>
      </c>
    </row>
    <row r="617" spans="1:54" ht="6.75" customHeight="1" x14ac:dyDescent="0.15">
      <c r="Z617" s="10"/>
    </row>
    <row r="618" spans="1:54" x14ac:dyDescent="0.15">
      <c r="C618" s="44"/>
      <c r="D618" s="65" t="s">
        <v>414</v>
      </c>
      <c r="E618" s="66"/>
      <c r="F618" s="66"/>
      <c r="G618" s="66"/>
      <c r="H618" s="66"/>
      <c r="I618" s="66"/>
      <c r="J618" s="67"/>
      <c r="K618" s="333"/>
      <c r="L618" s="333"/>
      <c r="M618" s="333"/>
      <c r="N618" s="68"/>
      <c r="O618" s="66"/>
      <c r="P618" s="66"/>
      <c r="Q618" s="66"/>
      <c r="R618" s="333"/>
      <c r="S618" s="333"/>
      <c r="Z618" s="10"/>
      <c r="AA618" s="11"/>
      <c r="AB618" s="11"/>
      <c r="AC618" s="11"/>
      <c r="AD618" s="11"/>
    </row>
    <row r="619" spans="1:54" ht="6.75" customHeight="1" x14ac:dyDescent="0.15">
      <c r="Z619" s="10"/>
    </row>
    <row r="620" spans="1:54" x14ac:dyDescent="0.15">
      <c r="D620" s="1" t="s">
        <v>293</v>
      </c>
      <c r="Z620" s="10"/>
      <c r="AA620" s="11"/>
      <c r="AB620" s="11"/>
      <c r="AC620" s="11"/>
      <c r="AD620" s="11"/>
    </row>
    <row r="621" spans="1:54" ht="6.75" customHeight="1" thickBot="1" x14ac:dyDescent="0.2">
      <c r="Z621" s="10"/>
      <c r="AA621" s="11"/>
      <c r="AB621" s="11"/>
      <c r="AC621" s="11"/>
      <c r="AD621" s="11"/>
    </row>
    <row r="622" spans="1:54" ht="14.25" thickBot="1" x14ac:dyDescent="0.2">
      <c r="C622" s="44"/>
      <c r="E622" s="64">
        <v>2</v>
      </c>
      <c r="F622" s="44" t="s">
        <v>404</v>
      </c>
      <c r="G622" s="44"/>
      <c r="Q622" s="69" t="s">
        <v>407</v>
      </c>
      <c r="Z622" s="10"/>
      <c r="AA622" s="85"/>
      <c r="AB622" s="85"/>
      <c r="AC622" s="85"/>
      <c r="AD622" s="85"/>
      <c r="AE622" s="85"/>
      <c r="AF622" s="85"/>
      <c r="AG622" s="85"/>
      <c r="AH622" s="85"/>
      <c r="AI622" s="85"/>
      <c r="AJ622" s="85"/>
      <c r="AK622" s="85"/>
      <c r="AL622" s="85"/>
      <c r="AM622" s="85"/>
      <c r="AN622" s="85"/>
      <c r="AO622" s="85"/>
      <c r="AP622" s="85"/>
      <c r="AQ622" s="85"/>
      <c r="AR622" s="85"/>
      <c r="AS622" s="85"/>
      <c r="AT622" s="85"/>
      <c r="AU622" s="85"/>
      <c r="AV622" s="85"/>
      <c r="AW622" t="b">
        <f>NOT(C616=1)</f>
        <v>1</v>
      </c>
      <c r="AY622" t="b">
        <f>AND(NOT(AW622),ISBLANK(E622))</f>
        <v>0</v>
      </c>
      <c r="BA622">
        <v>1</v>
      </c>
      <c r="BB622">
        <v>2</v>
      </c>
    </row>
    <row r="623" spans="1:54" ht="6.75" customHeight="1" x14ac:dyDescent="0.15">
      <c r="R623" s="66"/>
      <c r="S623" s="333"/>
      <c r="T623" s="333"/>
      <c r="Z623" s="10"/>
    </row>
    <row r="624" spans="1:54" x14ac:dyDescent="0.15">
      <c r="E624" s="65" t="s">
        <v>491</v>
      </c>
      <c r="F624" s="66"/>
      <c r="G624" s="66"/>
      <c r="H624" s="66"/>
      <c r="I624" s="66"/>
      <c r="J624" s="66"/>
      <c r="K624" s="67"/>
      <c r="L624" s="333"/>
      <c r="M624" s="333"/>
      <c r="N624" s="333"/>
      <c r="O624" s="68"/>
      <c r="P624" s="66"/>
      <c r="Q624" s="66"/>
      <c r="R624" s="66"/>
      <c r="S624" s="333"/>
      <c r="T624" s="333"/>
      <c r="Z624" s="10"/>
      <c r="AA624" s="85"/>
      <c r="AB624" s="85"/>
      <c r="AC624" s="85"/>
      <c r="AD624" s="85"/>
      <c r="AE624" s="85"/>
      <c r="AF624" s="85"/>
      <c r="AG624" s="85"/>
      <c r="AH624" s="85"/>
      <c r="AI624" s="85"/>
      <c r="AJ624" s="85"/>
      <c r="AK624" s="85"/>
      <c r="AL624" s="85"/>
      <c r="AM624" s="85"/>
      <c r="AN624" s="85"/>
      <c r="AO624" s="85"/>
      <c r="AP624" s="85"/>
      <c r="AQ624" s="85"/>
      <c r="AR624" s="85"/>
      <c r="AS624" s="85"/>
      <c r="AT624" s="85"/>
      <c r="AU624" s="85"/>
      <c r="AV624" s="85"/>
    </row>
    <row r="625" spans="2:51" ht="6.75" customHeight="1" thickBot="1" x14ac:dyDescent="0.2">
      <c r="Z625" s="10"/>
      <c r="AA625" s="11"/>
      <c r="AB625" s="11"/>
      <c r="AC625" s="11"/>
      <c r="AD625" s="11"/>
    </row>
    <row r="626" spans="2:51" ht="14.25" thickBot="1" x14ac:dyDescent="0.2">
      <c r="F626" s="328" t="s">
        <v>487</v>
      </c>
      <c r="G626" s="328"/>
      <c r="H626" s="328"/>
      <c r="I626" s="329"/>
      <c r="J626" s="124">
        <v>0</v>
      </c>
      <c r="K626" s="125"/>
      <c r="L626" s="2" t="s">
        <v>0</v>
      </c>
      <c r="P626" s="98"/>
      <c r="Q626" s="98"/>
      <c r="S626" s="69" t="s">
        <v>407</v>
      </c>
      <c r="T626" s="43"/>
      <c r="Z626" s="10"/>
      <c r="AA626" s="11"/>
      <c r="AB626" s="11"/>
      <c r="AC626" s="11"/>
      <c r="AD626" s="11"/>
      <c r="AW626" t="b">
        <f>NOT(AND(C616=1,E622=1))</f>
        <v>1</v>
      </c>
      <c r="AY626" t="b">
        <f>AND(NOT(AW626),ISBLANK(J626))</f>
        <v>0</v>
      </c>
    </row>
    <row r="627" spans="2:51" ht="20.25" customHeight="1" x14ac:dyDescent="0.15">
      <c r="Z627" s="10"/>
      <c r="AA627" s="11"/>
      <c r="AB627" s="11"/>
    </row>
    <row r="628" spans="2:51" x14ac:dyDescent="0.15">
      <c r="B628" t="s">
        <v>294</v>
      </c>
      <c r="Z628" s="10"/>
      <c r="AA628" s="177" t="s">
        <v>302</v>
      </c>
      <c r="AB628" s="177"/>
      <c r="AC628" s="177"/>
      <c r="AD628" s="177"/>
      <c r="AE628" s="177"/>
      <c r="AF628" s="177"/>
      <c r="AG628" s="177"/>
      <c r="AH628" s="177"/>
      <c r="AI628" s="177"/>
      <c r="AJ628" s="177"/>
      <c r="AK628" s="177"/>
      <c r="AL628" s="177"/>
      <c r="AM628" s="177"/>
      <c r="AN628" s="177"/>
      <c r="AO628" s="177"/>
      <c r="AP628" s="177"/>
      <c r="AQ628" s="177"/>
      <c r="AR628" s="177"/>
      <c r="AS628" s="177"/>
      <c r="AT628" s="177"/>
      <c r="AU628" s="177"/>
      <c r="AV628" s="177"/>
    </row>
    <row r="629" spans="2:51" ht="6.75" customHeight="1" x14ac:dyDescent="0.15">
      <c r="Z629" s="10"/>
      <c r="AA629" s="11"/>
      <c r="AB629" s="11"/>
    </row>
    <row r="630" spans="2:51" x14ac:dyDescent="0.15">
      <c r="C630" s="1" t="s">
        <v>295</v>
      </c>
      <c r="Z630" s="10"/>
      <c r="AA630" s="177" t="s">
        <v>303</v>
      </c>
      <c r="AB630" s="177"/>
      <c r="AC630" s="177"/>
      <c r="AD630" s="177"/>
      <c r="AE630" s="177"/>
      <c r="AF630" s="177"/>
      <c r="AG630" s="177"/>
      <c r="AH630" s="177"/>
      <c r="AI630" s="177"/>
      <c r="AJ630" s="177"/>
      <c r="AK630" s="177"/>
      <c r="AL630" s="177"/>
      <c r="AM630" s="177"/>
      <c r="AN630" s="177"/>
      <c r="AO630" s="177"/>
      <c r="AP630" s="177"/>
      <c r="AQ630" s="177"/>
      <c r="AR630" s="177"/>
      <c r="AS630" s="177"/>
      <c r="AT630" s="177"/>
      <c r="AU630" s="177"/>
      <c r="AV630" s="177"/>
    </row>
    <row r="631" spans="2:51" ht="6.75" customHeight="1" thickBot="1" x14ac:dyDescent="0.2">
      <c r="Z631" s="10"/>
      <c r="AA631" s="11"/>
      <c r="AB631" s="11"/>
    </row>
    <row r="632" spans="2:51" ht="14.25" thickBot="1" x14ac:dyDescent="0.2">
      <c r="C632" s="44"/>
      <c r="D632" s="64"/>
      <c r="E632" s="44" t="s">
        <v>404</v>
      </c>
      <c r="F632" s="44"/>
      <c r="P632" s="69" t="s">
        <v>407</v>
      </c>
      <c r="Z632" s="10"/>
      <c r="AA632" s="177" t="s">
        <v>538</v>
      </c>
      <c r="AB632" s="177"/>
      <c r="AC632" s="177"/>
      <c r="AD632" s="177"/>
      <c r="AE632" s="177"/>
      <c r="AF632" s="177"/>
      <c r="AG632" s="177"/>
      <c r="AH632" s="177"/>
      <c r="AI632" s="177"/>
      <c r="AJ632" s="177"/>
      <c r="AK632" s="177"/>
      <c r="AL632" s="177"/>
      <c r="AM632" s="177"/>
      <c r="AN632" s="177"/>
      <c r="AO632" s="177"/>
      <c r="AP632" s="177"/>
      <c r="AQ632" s="177"/>
      <c r="AR632" s="177"/>
      <c r="AS632" s="177"/>
      <c r="AT632" s="177"/>
      <c r="AU632" s="177"/>
      <c r="AV632" s="177"/>
      <c r="AY632" t="b">
        <f>ISBLANK(D632)</f>
        <v>1</v>
      </c>
    </row>
    <row r="633" spans="2:51" ht="6.75" customHeight="1" x14ac:dyDescent="0.15">
      <c r="C633" s="43"/>
      <c r="Z633" s="10"/>
    </row>
    <row r="634" spans="2:51" x14ac:dyDescent="0.15">
      <c r="C634" s="44"/>
      <c r="D634" s="65" t="s">
        <v>491</v>
      </c>
      <c r="E634" s="66"/>
      <c r="F634" s="66"/>
      <c r="G634" s="66"/>
      <c r="H634" s="66"/>
      <c r="I634" s="66"/>
      <c r="J634" s="67"/>
      <c r="K634" s="333"/>
      <c r="L634" s="333"/>
      <c r="M634" s="333"/>
      <c r="N634" s="68"/>
      <c r="O634" s="66"/>
      <c r="P634" s="66"/>
      <c r="Q634" s="66"/>
      <c r="R634" s="333"/>
      <c r="S634" s="333"/>
      <c r="Z634" s="10"/>
    </row>
    <row r="635" spans="2:51" ht="6.75" customHeight="1" thickBot="1" x14ac:dyDescent="0.2">
      <c r="Z635" s="10"/>
      <c r="AA635" s="11"/>
      <c r="AB635" s="11"/>
    </row>
    <row r="636" spans="2:51" ht="14.25" thickBot="1" x14ac:dyDescent="0.2">
      <c r="E636" s="330" t="s">
        <v>487</v>
      </c>
      <c r="F636" s="330"/>
      <c r="G636" s="330"/>
      <c r="H636" s="331"/>
      <c r="I636" s="124">
        <v>2022</v>
      </c>
      <c r="J636" s="125"/>
      <c r="K636" s="2" t="s">
        <v>0</v>
      </c>
      <c r="N636" s="69" t="s">
        <v>407</v>
      </c>
      <c r="O636" s="98"/>
      <c r="P636" s="98"/>
      <c r="U636" s="43"/>
      <c r="Z636" s="10"/>
      <c r="AW636" t="b">
        <f>NOT(D632=1)</f>
        <v>1</v>
      </c>
      <c r="AY636" t="b">
        <f>AND(NOT(AW636),ISBLANK(I636))</f>
        <v>0</v>
      </c>
    </row>
    <row r="637" spans="2:51" ht="20.25" customHeight="1" x14ac:dyDescent="0.15">
      <c r="Z637" s="10"/>
      <c r="AA637" s="11"/>
      <c r="AB637" s="11"/>
    </row>
    <row r="638" spans="2:51" x14ac:dyDescent="0.15">
      <c r="B638" t="s">
        <v>296</v>
      </c>
      <c r="Z638" s="10"/>
      <c r="AA638" s="177" t="s">
        <v>304</v>
      </c>
      <c r="AB638" s="177"/>
      <c r="AC638" s="177"/>
      <c r="AD638" s="177"/>
      <c r="AE638" s="177"/>
      <c r="AF638" s="177"/>
      <c r="AG638" s="177"/>
      <c r="AH638" s="177"/>
      <c r="AI638" s="177"/>
      <c r="AJ638" s="177"/>
      <c r="AK638" s="177"/>
      <c r="AL638" s="177"/>
      <c r="AM638" s="177"/>
      <c r="AN638" s="177"/>
      <c r="AO638" s="177"/>
      <c r="AP638" s="177"/>
      <c r="AQ638" s="177"/>
      <c r="AR638" s="177"/>
      <c r="AS638" s="177"/>
      <c r="AT638" s="177"/>
      <c r="AU638" s="177"/>
      <c r="AV638" s="177"/>
    </row>
    <row r="639" spans="2:51" ht="6.75" customHeight="1" x14ac:dyDescent="0.15">
      <c r="Z639" s="10"/>
      <c r="AA639" s="11"/>
      <c r="AB639" s="11"/>
    </row>
    <row r="640" spans="2:51" x14ac:dyDescent="0.15">
      <c r="C640" s="1" t="s">
        <v>297</v>
      </c>
      <c r="Z640" s="10"/>
      <c r="AA640" s="177" t="s">
        <v>305</v>
      </c>
      <c r="AB640" s="177"/>
      <c r="AC640" s="177"/>
      <c r="AD640" s="177"/>
      <c r="AE640" s="177"/>
      <c r="AF640" s="177"/>
      <c r="AG640" s="177"/>
      <c r="AH640" s="177"/>
      <c r="AI640" s="177"/>
      <c r="AJ640" s="177"/>
      <c r="AK640" s="177"/>
      <c r="AL640" s="177"/>
      <c r="AM640" s="177"/>
      <c r="AN640" s="177"/>
      <c r="AO640" s="177"/>
      <c r="AP640" s="177"/>
      <c r="AQ640" s="177"/>
      <c r="AR640" s="177"/>
      <c r="AS640" s="177"/>
      <c r="AT640" s="177"/>
      <c r="AU640" s="177"/>
      <c r="AV640" s="177"/>
    </row>
    <row r="641" spans="1:51" ht="6.75" customHeight="1" thickBot="1" x14ac:dyDescent="0.2">
      <c r="Z641" s="10"/>
      <c r="AA641" s="11"/>
      <c r="AB641" s="11"/>
    </row>
    <row r="642" spans="1:51" ht="14.25" thickBot="1" x14ac:dyDescent="0.2">
      <c r="C642" s="44"/>
      <c r="D642" s="64"/>
      <c r="E642" s="44" t="s">
        <v>404</v>
      </c>
      <c r="F642" s="44"/>
      <c r="P642" s="69" t="s">
        <v>407</v>
      </c>
      <c r="Z642" s="10"/>
      <c r="AA642" s="177" t="s">
        <v>539</v>
      </c>
      <c r="AB642" s="177"/>
      <c r="AC642" s="177"/>
      <c r="AD642" s="177"/>
      <c r="AE642" s="177"/>
      <c r="AF642" s="177"/>
      <c r="AG642" s="177"/>
      <c r="AH642" s="177"/>
      <c r="AI642" s="177"/>
      <c r="AJ642" s="177"/>
      <c r="AK642" s="177"/>
      <c r="AL642" s="177"/>
      <c r="AM642" s="177"/>
      <c r="AN642" s="177"/>
      <c r="AO642" s="177"/>
      <c r="AP642" s="177"/>
      <c r="AQ642" s="177"/>
      <c r="AR642" s="177"/>
      <c r="AS642" s="177"/>
      <c r="AT642" s="177"/>
      <c r="AU642" s="177"/>
      <c r="AV642" s="177"/>
      <c r="AY642" t="b">
        <f>ISBLANK(D642)</f>
        <v>1</v>
      </c>
    </row>
    <row r="643" spans="1:51" ht="6.75" customHeight="1" x14ac:dyDescent="0.15">
      <c r="C643" s="43"/>
      <c r="Z643" s="10"/>
      <c r="AA643" s="11"/>
      <c r="AB643" s="11"/>
    </row>
    <row r="644" spans="1:51" x14ac:dyDescent="0.15">
      <c r="C644" s="44"/>
      <c r="D644" s="65" t="s">
        <v>491</v>
      </c>
      <c r="E644" s="66"/>
      <c r="F644" s="66"/>
      <c r="G644" s="66"/>
      <c r="H644" s="66"/>
      <c r="I644" s="66"/>
      <c r="J644" s="67"/>
      <c r="K644" s="333"/>
      <c r="L644" s="333"/>
      <c r="M644" s="333"/>
      <c r="N644" s="68"/>
      <c r="O644" s="66"/>
      <c r="P644" s="66"/>
      <c r="Q644" s="66"/>
      <c r="R644" s="333"/>
      <c r="S644" s="333"/>
      <c r="Z644" s="10"/>
      <c r="AA644" s="11"/>
      <c r="AB644" s="11"/>
    </row>
    <row r="645" spans="1:51" ht="6.75" customHeight="1" thickBot="1" x14ac:dyDescent="0.2">
      <c r="Z645" s="10"/>
      <c r="AA645" s="11"/>
      <c r="AB645" s="11"/>
    </row>
    <row r="646" spans="1:51" ht="14.25" thickBot="1" x14ac:dyDescent="0.2">
      <c r="E646" s="328" t="s">
        <v>488</v>
      </c>
      <c r="F646" s="328"/>
      <c r="G646" s="328"/>
      <c r="H646" s="329"/>
      <c r="I646" s="124">
        <v>0</v>
      </c>
      <c r="J646" s="125"/>
      <c r="K646" s="2" t="s">
        <v>0</v>
      </c>
      <c r="N646" s="69" t="s">
        <v>407</v>
      </c>
      <c r="O646" s="98"/>
      <c r="P646" s="98"/>
      <c r="U646" s="43"/>
      <c r="Z646" s="10"/>
      <c r="AW646" t="b">
        <f>NOT(D642=1)</f>
        <v>1</v>
      </c>
      <c r="AY646" t="b">
        <f>AND(NOT(AW646),ISBLANK(I646))</f>
        <v>0</v>
      </c>
    </row>
    <row r="647" spans="1:51" ht="36.75" customHeight="1" x14ac:dyDescent="0.15">
      <c r="Z647" s="10"/>
      <c r="AA647" s="11"/>
      <c r="AB647" s="11"/>
    </row>
    <row r="648" spans="1:51" x14ac:dyDescent="0.15">
      <c r="A648" s="37" t="s">
        <v>298</v>
      </c>
      <c r="Z648" s="10"/>
      <c r="AA648" s="11"/>
      <c r="AB648" s="11"/>
    </row>
    <row r="649" spans="1:51" ht="6.75" customHeight="1" x14ac:dyDescent="0.15">
      <c r="Z649" s="10"/>
      <c r="AA649" s="11"/>
      <c r="AB649" s="11"/>
    </row>
    <row r="650" spans="1:51" x14ac:dyDescent="0.15">
      <c r="B650" t="s">
        <v>299</v>
      </c>
      <c r="Z650" s="10"/>
      <c r="AA650" s="11"/>
      <c r="AB650" s="11"/>
    </row>
    <row r="651" spans="1:51" ht="6.75" customHeight="1" thickBot="1" x14ac:dyDescent="0.2">
      <c r="Z651" s="10"/>
      <c r="AA651" s="11"/>
      <c r="AB651" s="11"/>
    </row>
    <row r="652" spans="1:51" ht="14.25" thickBot="1" x14ac:dyDescent="0.2">
      <c r="C652" s="64"/>
      <c r="D652" s="44" t="s">
        <v>413</v>
      </c>
      <c r="J652" s="69" t="s">
        <v>407</v>
      </c>
      <c r="K652" s="69"/>
      <c r="Z652" s="10"/>
      <c r="AA652" s="85"/>
      <c r="AB652" s="85"/>
      <c r="AC652" s="85"/>
      <c r="AD652" s="85"/>
      <c r="AE652" s="85"/>
      <c r="AF652" s="85"/>
      <c r="AG652" s="85"/>
      <c r="AH652" s="85"/>
      <c r="AI652" s="85"/>
      <c r="AJ652" s="85"/>
      <c r="AK652" s="85"/>
      <c r="AL652" s="85"/>
      <c r="AM652" s="85"/>
      <c r="AN652" s="85"/>
      <c r="AO652" s="85"/>
      <c r="AP652" s="85"/>
      <c r="AQ652" s="85"/>
      <c r="AR652" s="85"/>
      <c r="AS652" s="85"/>
      <c r="AT652" s="85"/>
      <c r="AU652" s="85"/>
      <c r="AV652" s="85"/>
      <c r="AY652" t="b">
        <f>ISBLANK(C652)</f>
        <v>1</v>
      </c>
    </row>
    <row r="653" spans="1:51" ht="6.75" customHeight="1" x14ac:dyDescent="0.15">
      <c r="Z653" s="10"/>
    </row>
    <row r="654" spans="1:51" x14ac:dyDescent="0.15">
      <c r="C654" s="44"/>
      <c r="D654" s="65" t="s">
        <v>414</v>
      </c>
      <c r="E654" s="66"/>
      <c r="F654" s="66"/>
      <c r="G654" s="66"/>
      <c r="H654" s="66"/>
      <c r="I654" s="66"/>
      <c r="J654" s="67"/>
      <c r="K654" s="333"/>
      <c r="L654" s="333"/>
      <c r="M654" s="333"/>
      <c r="N654" s="68"/>
      <c r="O654" s="66"/>
      <c r="P654" s="66"/>
      <c r="Q654" s="66"/>
      <c r="R654" s="333"/>
      <c r="S654" s="333"/>
      <c r="Z654" s="10"/>
      <c r="AA654" s="11"/>
      <c r="AB654" s="11"/>
      <c r="AC654" s="11"/>
      <c r="AD654" s="11"/>
    </row>
    <row r="655" spans="1:51" ht="6.75" customHeight="1" thickBot="1" x14ac:dyDescent="0.2">
      <c r="Z655" s="10"/>
    </row>
    <row r="656" spans="1:51" ht="14.25" thickBot="1" x14ac:dyDescent="0.2">
      <c r="D656" s="44" t="s">
        <v>417</v>
      </c>
      <c r="J656" s="124">
        <v>1</v>
      </c>
      <c r="K656" s="126"/>
      <c r="L656" s="125"/>
      <c r="M656" s="44" t="s">
        <v>102</v>
      </c>
      <c r="N656" s="69" t="s">
        <v>407</v>
      </c>
      <c r="Z656" s="10"/>
      <c r="AA656" s="11"/>
      <c r="AB656" s="11"/>
      <c r="AW656" t="b">
        <f>NOT(C652=1)</f>
        <v>1</v>
      </c>
      <c r="AY656" t="b">
        <f>AND(NOT(AW656),ISBLANK(J656))</f>
        <v>0</v>
      </c>
    </row>
    <row r="657" spans="1:54" ht="6.75" customHeight="1" x14ac:dyDescent="0.15">
      <c r="Z657" s="10"/>
      <c r="AA657" s="11"/>
      <c r="AB657" s="11"/>
    </row>
    <row r="658" spans="1:54" x14ac:dyDescent="0.15">
      <c r="D658" s="1" t="s">
        <v>300</v>
      </c>
      <c r="Z658" s="10"/>
      <c r="AA658" s="11"/>
      <c r="AB658" s="11"/>
      <c r="AC658" s="11"/>
      <c r="AD658" s="11"/>
    </row>
    <row r="659" spans="1:54" ht="6.75" customHeight="1" thickBot="1" x14ac:dyDescent="0.2">
      <c r="Z659" s="10"/>
      <c r="AA659" s="11"/>
      <c r="AB659" s="11"/>
      <c r="AC659" s="11"/>
      <c r="AD659" s="11"/>
    </row>
    <row r="660" spans="1:54" ht="14.25" thickBot="1" x14ac:dyDescent="0.2">
      <c r="C660" s="44"/>
      <c r="E660" s="64">
        <v>2</v>
      </c>
      <c r="F660" s="44" t="s">
        <v>404</v>
      </c>
      <c r="G660" s="44"/>
      <c r="Q660" s="69" t="s">
        <v>407</v>
      </c>
      <c r="Z660" s="10"/>
      <c r="AA660" s="177"/>
      <c r="AB660" s="177"/>
      <c r="AC660" s="177"/>
      <c r="AD660" s="177"/>
      <c r="AE660" s="177"/>
      <c r="AF660" s="177"/>
      <c r="AG660" s="177"/>
      <c r="AH660" s="177"/>
      <c r="AI660" s="177"/>
      <c r="AJ660" s="177"/>
      <c r="AK660" s="177"/>
      <c r="AL660" s="177"/>
      <c r="AM660" s="177"/>
      <c r="AN660" s="177"/>
      <c r="AO660" s="177"/>
      <c r="AP660" s="177"/>
      <c r="AQ660" s="177"/>
      <c r="AR660" s="177"/>
      <c r="AS660" s="177"/>
      <c r="AT660" s="177"/>
      <c r="AU660" s="177"/>
      <c r="AV660" s="177"/>
      <c r="AW660" t="b">
        <f>NOT(C652=1)</f>
        <v>1</v>
      </c>
      <c r="AY660" t="b">
        <f>AND(NOT(AW660),ISBLANK(E660))</f>
        <v>0</v>
      </c>
      <c r="BA660">
        <v>1</v>
      </c>
      <c r="BB660">
        <v>2</v>
      </c>
    </row>
    <row r="661" spans="1:54" ht="6.75" customHeight="1" x14ac:dyDescent="0.15">
      <c r="R661" s="66"/>
      <c r="S661" s="333"/>
      <c r="T661" s="333"/>
      <c r="Z661" s="10"/>
    </row>
    <row r="662" spans="1:54" x14ac:dyDescent="0.15">
      <c r="E662" s="65" t="s">
        <v>491</v>
      </c>
      <c r="F662" s="66"/>
      <c r="G662" s="66"/>
      <c r="H662" s="66"/>
      <c r="I662" s="66"/>
      <c r="J662" s="66"/>
      <c r="K662" s="67"/>
      <c r="L662" s="333"/>
      <c r="M662" s="333"/>
      <c r="N662" s="333"/>
      <c r="O662" s="68"/>
      <c r="P662" s="66"/>
      <c r="Q662" s="66"/>
      <c r="R662" s="66"/>
      <c r="S662" s="333"/>
      <c r="T662" s="333"/>
      <c r="Z662" s="10"/>
      <c r="AA662" s="177"/>
      <c r="AB662" s="177"/>
      <c r="AC662" s="177"/>
      <c r="AD662" s="177"/>
      <c r="AE662" s="177"/>
      <c r="AF662" s="177"/>
      <c r="AG662" s="177"/>
      <c r="AH662" s="177"/>
      <c r="AI662" s="177"/>
      <c r="AJ662" s="177"/>
      <c r="AK662" s="177"/>
      <c r="AL662" s="177"/>
      <c r="AM662" s="177"/>
      <c r="AN662" s="177"/>
      <c r="AO662" s="177"/>
      <c r="AP662" s="177"/>
      <c r="AQ662" s="177"/>
      <c r="AR662" s="177"/>
      <c r="AS662" s="177"/>
      <c r="AT662" s="177"/>
      <c r="AU662" s="177"/>
      <c r="AV662" s="177"/>
    </row>
    <row r="663" spans="1:54" ht="6.75" customHeight="1" thickBot="1" x14ac:dyDescent="0.2">
      <c r="Z663" s="10"/>
      <c r="AA663" s="11"/>
      <c r="AB663" s="11"/>
      <c r="AC663" s="11"/>
      <c r="AD663" s="11"/>
    </row>
    <row r="664" spans="1:54" ht="14.25" thickBot="1" x14ac:dyDescent="0.2">
      <c r="F664" s="328" t="s">
        <v>487</v>
      </c>
      <c r="G664" s="328"/>
      <c r="H664" s="328"/>
      <c r="I664" s="329"/>
      <c r="J664" s="124">
        <v>0</v>
      </c>
      <c r="K664" s="125"/>
      <c r="L664" s="2" t="s">
        <v>0</v>
      </c>
      <c r="O664" s="69" t="s">
        <v>407</v>
      </c>
      <c r="P664" s="98"/>
      <c r="Q664" s="98"/>
      <c r="T664" s="43"/>
      <c r="Z664" s="10"/>
      <c r="AA664" s="11"/>
      <c r="AB664" s="11"/>
      <c r="AC664" s="11"/>
      <c r="AD664" s="11"/>
      <c r="AW664" t="b">
        <f>NOT(AND(C652=1,E660=1))</f>
        <v>1</v>
      </c>
      <c r="AY664" t="b">
        <f>AND(NOT(AW664),ISBLANK(J664))</f>
        <v>0</v>
      </c>
    </row>
    <row r="665" spans="1:54" ht="27" customHeight="1" x14ac:dyDescent="0.15">
      <c r="Z665" s="10"/>
      <c r="AA665" s="11"/>
      <c r="AB665" s="11"/>
    </row>
    <row r="666" spans="1:54" x14ac:dyDescent="0.15">
      <c r="A666" s="37" t="s">
        <v>306</v>
      </c>
      <c r="Z666" s="10"/>
      <c r="AA666" s="11"/>
      <c r="AB666" s="11"/>
    </row>
    <row r="667" spans="1:54" ht="6.75" customHeight="1" x14ac:dyDescent="0.15">
      <c r="Z667" s="10"/>
      <c r="AA667" s="11"/>
      <c r="AB667" s="11"/>
    </row>
    <row r="668" spans="1:54" x14ac:dyDescent="0.15">
      <c r="B668" t="s">
        <v>307</v>
      </c>
      <c r="Z668" s="10"/>
      <c r="AA668" s="177" t="s">
        <v>317</v>
      </c>
      <c r="AB668" s="177"/>
      <c r="AC668" s="177"/>
      <c r="AD668" s="177"/>
      <c r="AE668" s="177"/>
      <c r="AF668" s="177"/>
      <c r="AG668" s="177"/>
      <c r="AH668" s="177"/>
      <c r="AI668" s="177"/>
      <c r="AJ668" s="177"/>
      <c r="AK668" s="177"/>
      <c r="AL668" s="177"/>
      <c r="AM668" s="177"/>
      <c r="AN668" s="177"/>
      <c r="AO668" s="177"/>
      <c r="AP668" s="177"/>
      <c r="AQ668" s="177"/>
      <c r="AR668" s="177"/>
      <c r="AS668" s="177"/>
      <c r="AT668" s="177"/>
      <c r="AU668" s="177"/>
      <c r="AV668" s="177"/>
    </row>
    <row r="669" spans="1:54" ht="6.75" customHeight="1" thickBot="1" x14ac:dyDescent="0.2">
      <c r="Z669" s="10"/>
      <c r="AA669" s="11"/>
      <c r="AB669" s="11"/>
    </row>
    <row r="670" spans="1:54" ht="14.25" thickBot="1" x14ac:dyDescent="0.2">
      <c r="C670" s="64"/>
      <c r="D670" s="44" t="s">
        <v>413</v>
      </c>
      <c r="J670" s="69" t="s">
        <v>407</v>
      </c>
      <c r="K670" s="69"/>
      <c r="Z670" s="10"/>
      <c r="AA670" s="177" t="s">
        <v>483</v>
      </c>
      <c r="AB670" s="177"/>
      <c r="AC670" s="177"/>
      <c r="AD670" s="177"/>
      <c r="AE670" s="177"/>
      <c r="AF670" s="177"/>
      <c r="AG670" s="177"/>
      <c r="AH670" s="177"/>
      <c r="AI670" s="177"/>
      <c r="AJ670" s="177"/>
      <c r="AK670" s="177"/>
      <c r="AL670" s="177"/>
      <c r="AM670" s="177"/>
      <c r="AN670" s="177"/>
      <c r="AO670" s="177"/>
      <c r="AP670" s="177"/>
      <c r="AQ670" s="177"/>
      <c r="AR670" s="177"/>
      <c r="AS670" s="177"/>
      <c r="AT670" s="177"/>
      <c r="AU670" s="177"/>
      <c r="AV670" s="177"/>
      <c r="AW670" t="b">
        <f>記入票①!B231=2</f>
        <v>0</v>
      </c>
      <c r="AY670" t="b">
        <f>AND(AW670=FALSE,ISBLANK(C670))</f>
        <v>1</v>
      </c>
      <c r="BA670">
        <v>1</v>
      </c>
      <c r="BB670">
        <v>2</v>
      </c>
    </row>
    <row r="671" spans="1:54" ht="6.75" customHeight="1" x14ac:dyDescent="0.15">
      <c r="Z671" s="10"/>
    </row>
    <row r="672" spans="1:54" x14ac:dyDescent="0.15">
      <c r="C672" s="44"/>
      <c r="D672" s="65" t="s">
        <v>414</v>
      </c>
      <c r="E672" s="66"/>
      <c r="F672" s="66"/>
      <c r="G672" s="66"/>
      <c r="H672" s="66"/>
      <c r="I672" s="66"/>
      <c r="J672" s="69" t="s">
        <v>517</v>
      </c>
      <c r="K672" s="67"/>
      <c r="L672" s="67"/>
      <c r="M672" s="67"/>
      <c r="N672" s="68"/>
      <c r="O672" s="66"/>
      <c r="P672" s="66"/>
      <c r="Q672" s="66"/>
      <c r="R672" s="67"/>
      <c r="S672" s="67"/>
      <c r="Z672" s="10"/>
      <c r="AA672" s="11"/>
      <c r="AB672" s="11"/>
      <c r="AC672" s="11"/>
      <c r="AD672" s="11"/>
      <c r="AZ672" t="b">
        <f>AND(AW670=FALSE,C670=1,P674+P676&gt;記入票①!J235)</f>
        <v>0</v>
      </c>
    </row>
    <row r="673" spans="2:54" ht="6.75" customHeight="1" thickBot="1" x14ac:dyDescent="0.2">
      <c r="Z673" s="10"/>
    </row>
    <row r="674" spans="2:54" ht="14.25" thickBot="1" x14ac:dyDescent="0.2">
      <c r="D674" s="44" t="s">
        <v>418</v>
      </c>
      <c r="P674" s="124">
        <v>0</v>
      </c>
      <c r="Q674" s="126"/>
      <c r="R674" s="125"/>
      <c r="S674" s="44" t="s">
        <v>102</v>
      </c>
      <c r="T674" s="69" t="s">
        <v>407</v>
      </c>
      <c r="Z674" s="10"/>
      <c r="AA674" s="73" t="s">
        <v>318</v>
      </c>
      <c r="AB674" s="73"/>
      <c r="AC674" s="73"/>
      <c r="AD674" s="73"/>
      <c r="AE674" s="73"/>
      <c r="AF674" s="73"/>
      <c r="AG674" s="73"/>
      <c r="AH674" s="73"/>
      <c r="AI674" s="73"/>
      <c r="AJ674" s="73"/>
      <c r="AK674" s="73"/>
      <c r="AL674" s="73"/>
      <c r="AM674" s="73"/>
      <c r="AN674" s="73"/>
      <c r="AO674" s="73"/>
      <c r="AP674" s="73"/>
      <c r="AQ674" s="73"/>
      <c r="AR674" s="73"/>
      <c r="AS674" s="73"/>
      <c r="AT674" s="73"/>
      <c r="AU674" s="73"/>
      <c r="AV674" s="73"/>
      <c r="AW674" t="b">
        <f>OR(AW670,NOT(C670=1))</f>
        <v>1</v>
      </c>
      <c r="AY674" t="b">
        <f>AND(AY670=FALSE,NOT(AW674),AND(ISBLANK(P674),ISBLANK(P676)))</f>
        <v>0</v>
      </c>
    </row>
    <row r="675" spans="2:54" ht="6.75" customHeight="1" thickBot="1" x14ac:dyDescent="0.2">
      <c r="Z675" s="10"/>
      <c r="AA675" s="11"/>
      <c r="AB675" s="11"/>
    </row>
    <row r="676" spans="2:54" ht="14.25" thickBot="1" x14ac:dyDescent="0.2">
      <c r="D676" s="44" t="s">
        <v>419</v>
      </c>
      <c r="P676" s="124">
        <v>0</v>
      </c>
      <c r="Q676" s="126"/>
      <c r="R676" s="125"/>
      <c r="S676" s="44" t="s">
        <v>102</v>
      </c>
      <c r="T676" s="69"/>
      <c r="Z676" s="10"/>
      <c r="AA676" s="73" t="s">
        <v>319</v>
      </c>
      <c r="AB676" s="73"/>
      <c r="AC676" s="73"/>
      <c r="AD676" s="73"/>
      <c r="AE676" s="73"/>
      <c r="AF676" s="73"/>
      <c r="AG676" s="73"/>
      <c r="AH676" s="73"/>
      <c r="AI676" s="73"/>
      <c r="AJ676" s="73"/>
      <c r="AK676" s="73"/>
      <c r="AL676" s="73"/>
      <c r="AM676" s="73"/>
      <c r="AN676" s="73"/>
      <c r="AO676" s="73"/>
      <c r="AP676" s="73"/>
      <c r="AQ676" s="73"/>
      <c r="AR676" s="73"/>
      <c r="AS676" s="73"/>
      <c r="AT676" s="73"/>
      <c r="AU676" s="73"/>
      <c r="AV676" s="73"/>
      <c r="AW676" t="b">
        <f>OR(AW670,NOT(C670=1))</f>
        <v>1</v>
      </c>
    </row>
    <row r="677" spans="2:54" ht="6.75" customHeight="1" x14ac:dyDescent="0.15">
      <c r="Z677" s="10"/>
      <c r="AA677" s="11"/>
      <c r="AB677" s="11"/>
    </row>
    <row r="678" spans="2:54" x14ac:dyDescent="0.15">
      <c r="D678" s="1" t="s">
        <v>308</v>
      </c>
      <c r="Z678" s="10"/>
      <c r="AA678" s="177" t="s">
        <v>320</v>
      </c>
      <c r="AB678" s="177"/>
      <c r="AC678" s="177"/>
      <c r="AD678" s="177"/>
      <c r="AE678" s="177"/>
      <c r="AF678" s="177"/>
      <c r="AG678" s="177"/>
      <c r="AH678" s="177"/>
      <c r="AI678" s="177"/>
      <c r="AJ678" s="177"/>
      <c r="AK678" s="177"/>
      <c r="AL678" s="177"/>
      <c r="AM678" s="177"/>
      <c r="AN678" s="177"/>
      <c r="AO678" s="177"/>
      <c r="AP678" s="177"/>
      <c r="AQ678" s="177"/>
      <c r="AR678" s="177"/>
      <c r="AS678" s="177"/>
      <c r="AT678" s="177"/>
      <c r="AU678" s="177"/>
      <c r="AV678" s="177"/>
    </row>
    <row r="679" spans="2:54" ht="6.75" customHeight="1" thickBot="1" x14ac:dyDescent="0.2">
      <c r="Z679" s="10"/>
    </row>
    <row r="680" spans="2:54" ht="14.25" thickBot="1" x14ac:dyDescent="0.2">
      <c r="C680" s="44"/>
      <c r="E680" s="64"/>
      <c r="F680" s="44" t="s">
        <v>404</v>
      </c>
      <c r="G680" s="44"/>
      <c r="Q680" s="69" t="s">
        <v>407</v>
      </c>
      <c r="Z680" s="10"/>
      <c r="AA680" s="85"/>
      <c r="AB680" s="85"/>
      <c r="AC680" s="85"/>
      <c r="AD680" s="85"/>
      <c r="AE680" s="85"/>
      <c r="AF680" s="85"/>
      <c r="AG680" s="85"/>
      <c r="AH680" s="85"/>
      <c r="AI680" s="85"/>
      <c r="AJ680" s="85"/>
      <c r="AK680" s="85"/>
      <c r="AL680" s="85"/>
      <c r="AM680" s="85"/>
      <c r="AN680" s="85"/>
      <c r="AO680" s="85"/>
      <c r="AP680" s="85"/>
      <c r="AQ680" s="85"/>
      <c r="AR680" s="85"/>
      <c r="AS680" s="85"/>
      <c r="AT680" s="85"/>
      <c r="AU680" s="85"/>
      <c r="AV680" s="85"/>
      <c r="AW680" t="b">
        <f>OR(AW670=TRUE,NOT(C670=1))</f>
        <v>1</v>
      </c>
      <c r="AY680" t="b">
        <f>AND(NOT(AW680),ISBLANK(E680))</f>
        <v>0</v>
      </c>
      <c r="BA680">
        <v>1</v>
      </c>
      <c r="BB680">
        <v>2</v>
      </c>
    </row>
    <row r="681" spans="2:54" ht="6.75" customHeight="1" x14ac:dyDescent="0.15">
      <c r="R681" s="66"/>
      <c r="S681" s="333"/>
      <c r="T681" s="333"/>
      <c r="Z681" s="10"/>
    </row>
    <row r="682" spans="2:54" x14ac:dyDescent="0.15">
      <c r="E682" s="65" t="s">
        <v>491</v>
      </c>
      <c r="F682" s="66"/>
      <c r="G682" s="66"/>
      <c r="H682" s="66"/>
      <c r="I682" s="66"/>
      <c r="J682" s="66"/>
      <c r="K682" s="67"/>
      <c r="L682" s="333"/>
      <c r="M682" s="333"/>
      <c r="N682" s="333"/>
      <c r="O682" s="68"/>
      <c r="P682" s="66"/>
      <c r="Q682" s="66"/>
      <c r="R682" s="66"/>
      <c r="S682" s="333"/>
      <c r="T682" s="333"/>
      <c r="Z682" s="10"/>
      <c r="AA682" s="315" t="s">
        <v>360</v>
      </c>
      <c r="AB682" s="315"/>
      <c r="AC682" s="315"/>
      <c r="AD682" s="315"/>
      <c r="AE682" s="315"/>
      <c r="AF682" s="315"/>
      <c r="AG682" s="315"/>
      <c r="AH682" s="315"/>
      <c r="AI682" s="315"/>
      <c r="AJ682" s="315"/>
      <c r="AK682" s="315"/>
      <c r="AL682" s="315"/>
      <c r="AM682" s="315"/>
      <c r="AN682" s="315"/>
      <c r="AO682" s="315"/>
      <c r="AP682" s="315"/>
      <c r="AQ682" s="315"/>
      <c r="AR682" s="315"/>
      <c r="AS682" s="315"/>
      <c r="AT682" s="315"/>
      <c r="AU682" s="315"/>
      <c r="AV682" s="315"/>
    </row>
    <row r="683" spans="2:54" ht="6.75" customHeight="1" thickBot="1" x14ac:dyDescent="0.2">
      <c r="Z683" s="10"/>
      <c r="AA683" s="11"/>
      <c r="AB683" s="11"/>
      <c r="AC683" s="11"/>
      <c r="AD683" s="11"/>
    </row>
    <row r="684" spans="2:54" ht="14.25" thickBot="1" x14ac:dyDescent="0.2">
      <c r="F684" s="328" t="s">
        <v>487</v>
      </c>
      <c r="G684" s="328"/>
      <c r="H684" s="328"/>
      <c r="I684" s="329"/>
      <c r="J684" s="124">
        <v>0</v>
      </c>
      <c r="K684" s="125"/>
      <c r="L684" s="2" t="s">
        <v>0</v>
      </c>
      <c r="O684" s="69" t="s">
        <v>407</v>
      </c>
      <c r="P684" s="98"/>
      <c r="Q684" s="98"/>
      <c r="T684" s="43"/>
      <c r="Z684" s="10"/>
      <c r="AA684" s="341" t="s">
        <v>361</v>
      </c>
      <c r="AB684" s="341"/>
      <c r="AC684" s="341"/>
      <c r="AD684" s="341"/>
      <c r="AE684" s="341"/>
      <c r="AF684" s="341"/>
      <c r="AG684" s="341"/>
      <c r="AH684" s="341"/>
      <c r="AI684" s="341"/>
      <c r="AJ684" s="341"/>
      <c r="AK684" s="341"/>
      <c r="AL684" s="341"/>
      <c r="AM684" s="341"/>
      <c r="AN684" s="341"/>
      <c r="AO684" s="341"/>
      <c r="AP684" s="341"/>
      <c r="AQ684" s="341"/>
      <c r="AR684" s="341"/>
      <c r="AS684" s="341"/>
      <c r="AT684" s="341"/>
      <c r="AU684" s="341"/>
      <c r="AV684" s="341"/>
      <c r="AW684" t="b">
        <f>OR(AW680,NOT(E680=1))</f>
        <v>1</v>
      </c>
      <c r="AY684" t="b">
        <f>AND(NOT(AW684),ISBLANK(J684))</f>
        <v>0</v>
      </c>
    </row>
    <row r="685" spans="2:54" ht="20.25" customHeight="1" x14ac:dyDescent="0.15">
      <c r="Z685" s="10"/>
      <c r="AA685" s="340" t="s">
        <v>362</v>
      </c>
      <c r="AB685" s="340"/>
      <c r="AC685" s="340"/>
      <c r="AD685" s="340"/>
      <c r="AE685" s="340"/>
      <c r="AF685" s="340"/>
      <c r="AG685" s="340"/>
      <c r="AH685" s="340"/>
      <c r="AI685" s="340"/>
      <c r="AJ685" s="340"/>
      <c r="AK685" s="340"/>
      <c r="AL685" s="340"/>
      <c r="AM685" s="340"/>
      <c r="AN685" s="340"/>
      <c r="AO685" s="340"/>
      <c r="AP685" s="340"/>
      <c r="AQ685" s="340"/>
      <c r="AR685" s="340"/>
      <c r="AS685" s="340"/>
      <c r="AT685" s="340"/>
      <c r="AU685" s="340"/>
      <c r="AV685" s="340"/>
    </row>
    <row r="686" spans="2:54" ht="13.5" customHeight="1" x14ac:dyDescent="0.15">
      <c r="B686" t="s">
        <v>506</v>
      </c>
      <c r="Z686" s="10"/>
    </row>
    <row r="687" spans="2:54" ht="6.75" customHeight="1" thickBot="1" x14ac:dyDescent="0.2">
      <c r="Z687" s="10"/>
      <c r="AA687" s="11"/>
      <c r="AB687" s="11"/>
    </row>
    <row r="688" spans="2:54" ht="14.25" thickBot="1" x14ac:dyDescent="0.2">
      <c r="C688" s="64"/>
      <c r="D688" s="44" t="s">
        <v>413</v>
      </c>
      <c r="J688" s="69" t="s">
        <v>407</v>
      </c>
      <c r="K688" s="69"/>
      <c r="Z688" s="10"/>
      <c r="AA688" s="85"/>
      <c r="AB688" s="85"/>
      <c r="AC688" s="85"/>
      <c r="AD688" s="85"/>
      <c r="AE688" s="85"/>
      <c r="AF688" s="85"/>
      <c r="AG688" s="85"/>
      <c r="AH688" s="85"/>
      <c r="AI688" s="85"/>
      <c r="AJ688" s="85"/>
      <c r="AK688" s="85"/>
      <c r="AL688" s="85"/>
      <c r="AM688" s="85"/>
      <c r="AN688" s="85"/>
      <c r="AO688" s="85"/>
      <c r="AP688" s="85"/>
      <c r="AQ688" s="85"/>
      <c r="AR688" s="85"/>
      <c r="AS688" s="85"/>
      <c r="AT688" s="85"/>
      <c r="AU688" s="85"/>
      <c r="AV688" s="85"/>
      <c r="AW688" t="b">
        <f>記入票①!B231=2</f>
        <v>0</v>
      </c>
      <c r="AY688" t="b">
        <f>ISBLANK(C688)</f>
        <v>1</v>
      </c>
      <c r="BA688">
        <v>1</v>
      </c>
      <c r="BB688">
        <v>2</v>
      </c>
    </row>
    <row r="689" spans="3:54" ht="6.75" customHeight="1" x14ac:dyDescent="0.15">
      <c r="Z689" s="10"/>
    </row>
    <row r="690" spans="3:54" x14ac:dyDescent="0.15">
      <c r="C690" s="44"/>
      <c r="D690" s="65" t="s">
        <v>414</v>
      </c>
      <c r="E690" s="66"/>
      <c r="F690" s="66"/>
      <c r="G690" s="66"/>
      <c r="I690" s="69" t="s">
        <v>407</v>
      </c>
      <c r="Z690" s="10"/>
      <c r="AA690" s="11"/>
      <c r="AB690" s="11"/>
      <c r="AC690" s="11"/>
      <c r="AD690" s="11"/>
      <c r="AY690" t="b">
        <f>AND(AW688=FALSE,NOT(AW693),NOT(I693+I694+I695+I696+U693+U694+U695+U696&gt;0))</f>
        <v>0</v>
      </c>
    </row>
    <row r="691" spans="3:54" ht="6.75" customHeight="1" x14ac:dyDescent="0.15">
      <c r="Z691" s="10"/>
      <c r="AA691" s="11"/>
      <c r="AB691" s="11"/>
    </row>
    <row r="692" spans="3:54" ht="17.25" customHeight="1" x14ac:dyDescent="0.15">
      <c r="C692" s="343" t="s">
        <v>310</v>
      </c>
      <c r="D692" s="343"/>
      <c r="E692" s="343"/>
      <c r="F692" s="343"/>
      <c r="G692" s="343"/>
      <c r="H692" s="343"/>
      <c r="I692" s="343" t="s">
        <v>309</v>
      </c>
      <c r="J692" s="343"/>
      <c r="K692" s="343"/>
      <c r="L692" s="343"/>
      <c r="M692" s="343" t="s">
        <v>312</v>
      </c>
      <c r="N692" s="343"/>
      <c r="O692" s="343"/>
      <c r="P692" s="343"/>
      <c r="Q692" s="343"/>
      <c r="R692" s="343"/>
      <c r="S692" s="343"/>
      <c r="T692" s="343"/>
      <c r="U692" s="343" t="s">
        <v>309</v>
      </c>
      <c r="V692" s="343"/>
      <c r="W692" s="343"/>
      <c r="X692" s="343"/>
      <c r="Z692" s="10"/>
    </row>
    <row r="693" spans="3:54" ht="22.5" customHeight="1" x14ac:dyDescent="0.15">
      <c r="C693" s="332" t="s">
        <v>311</v>
      </c>
      <c r="D693" s="332"/>
      <c r="E693" s="332"/>
      <c r="F693" s="332"/>
      <c r="G693" s="332"/>
      <c r="H693" s="332"/>
      <c r="I693" s="335"/>
      <c r="J693" s="335"/>
      <c r="K693" s="335"/>
      <c r="L693" s="335"/>
      <c r="M693" s="332" t="s">
        <v>510</v>
      </c>
      <c r="N693" s="334"/>
      <c r="O693" s="334"/>
      <c r="P693" s="334"/>
      <c r="Q693" s="334"/>
      <c r="R693" s="334"/>
      <c r="S693" s="334"/>
      <c r="T693" s="334"/>
      <c r="U693" s="335">
        <v>0</v>
      </c>
      <c r="V693" s="335"/>
      <c r="W693" s="335"/>
      <c r="X693" s="335"/>
      <c r="Z693" s="10"/>
      <c r="AW693" t="b">
        <f>OR(AW688=TRUE,NOT(C688=1))</f>
        <v>1</v>
      </c>
    </row>
    <row r="694" spans="3:54" ht="22.5" customHeight="1" x14ac:dyDescent="0.15">
      <c r="C694" s="332" t="s">
        <v>313</v>
      </c>
      <c r="D694" s="332"/>
      <c r="E694" s="332"/>
      <c r="F694" s="332"/>
      <c r="G694" s="332"/>
      <c r="H694" s="332"/>
      <c r="I694" s="335"/>
      <c r="J694" s="335"/>
      <c r="K694" s="335"/>
      <c r="L694" s="335"/>
      <c r="M694" s="334" t="s">
        <v>511</v>
      </c>
      <c r="N694" s="334"/>
      <c r="O694" s="334"/>
      <c r="P694" s="334"/>
      <c r="Q694" s="334"/>
      <c r="R694" s="334"/>
      <c r="S694" s="334"/>
      <c r="T694" s="334"/>
      <c r="U694" s="335">
        <v>0</v>
      </c>
      <c r="V694" s="335"/>
      <c r="W694" s="335"/>
      <c r="X694" s="335"/>
      <c r="Z694" s="10"/>
    </row>
    <row r="695" spans="3:54" ht="22.5" customHeight="1" x14ac:dyDescent="0.15">
      <c r="C695" s="332" t="s">
        <v>508</v>
      </c>
      <c r="D695" s="332"/>
      <c r="E695" s="332"/>
      <c r="F695" s="332"/>
      <c r="G695" s="332"/>
      <c r="H695" s="332"/>
      <c r="I695" s="335"/>
      <c r="J695" s="335"/>
      <c r="K695" s="335"/>
      <c r="L695" s="335"/>
      <c r="M695" s="344" t="s">
        <v>512</v>
      </c>
      <c r="N695" s="345"/>
      <c r="O695" s="345"/>
      <c r="P695" s="345"/>
      <c r="Q695" s="345"/>
      <c r="R695" s="345"/>
      <c r="S695" s="345"/>
      <c r="T695" s="345"/>
      <c r="U695" s="335">
        <v>0</v>
      </c>
      <c r="V695" s="335"/>
      <c r="W695" s="335"/>
      <c r="X695" s="335"/>
      <c r="Z695" s="10"/>
      <c r="AA695" s="11"/>
      <c r="AB695" s="11"/>
    </row>
    <row r="696" spans="3:54" ht="22.5" customHeight="1" x14ac:dyDescent="0.15">
      <c r="C696" s="332" t="s">
        <v>509</v>
      </c>
      <c r="D696" s="332"/>
      <c r="E696" s="332"/>
      <c r="F696" s="332"/>
      <c r="G696" s="332"/>
      <c r="H696" s="332"/>
      <c r="I696" s="335"/>
      <c r="J696" s="335"/>
      <c r="K696" s="335"/>
      <c r="L696" s="335"/>
      <c r="M696" s="344" t="s">
        <v>513</v>
      </c>
      <c r="N696" s="345"/>
      <c r="O696" s="345"/>
      <c r="P696" s="345"/>
      <c r="Q696" s="345"/>
      <c r="R696" s="345"/>
      <c r="S696" s="345"/>
      <c r="T696" s="345"/>
      <c r="U696" s="335">
        <v>0</v>
      </c>
      <c r="V696" s="335"/>
      <c r="W696" s="335"/>
      <c r="X696" s="335"/>
      <c r="Z696" s="10"/>
      <c r="AA696" s="11"/>
      <c r="AB696" s="11"/>
    </row>
    <row r="697" spans="3:54" ht="6.75" customHeight="1" x14ac:dyDescent="0.15">
      <c r="Z697" s="10"/>
      <c r="AA697" s="11"/>
      <c r="AB697" s="11"/>
    </row>
    <row r="698" spans="3:54" ht="13.5" customHeight="1" x14ac:dyDescent="0.15">
      <c r="D698" s="115" t="s">
        <v>543</v>
      </c>
      <c r="E698" s="115"/>
      <c r="F698" s="115"/>
      <c r="G698" s="115"/>
      <c r="H698" s="115"/>
      <c r="I698" s="115"/>
      <c r="J698" s="115"/>
      <c r="K698" s="115"/>
      <c r="L698" s="115"/>
      <c r="M698" s="115"/>
      <c r="N698" s="115"/>
      <c r="O698" s="115"/>
      <c r="P698" s="115"/>
      <c r="Q698" s="115"/>
      <c r="R698" s="115"/>
      <c r="S698" s="115"/>
      <c r="T698" s="115"/>
      <c r="U698" s="115"/>
      <c r="V698" s="115"/>
      <c r="W698" s="115"/>
      <c r="X698" s="115"/>
      <c r="Y698" s="116"/>
      <c r="Z698" s="10"/>
      <c r="AA698" s="11"/>
      <c r="AB698" s="11"/>
      <c r="AZ698" t="b">
        <f>IF(AW688=FALSE,IF(C670=1,AND(C688=1,AY690=FALSE,SUM(I693:L696,U693:X696,P674,P676)&gt;記入票①!J235),AND(C688=1,AY690=FALSE,SUM(I693:L696,U693:X696)&gt;記入票①!J235)),FALSE)</f>
        <v>0</v>
      </c>
    </row>
    <row r="699" spans="3:54" ht="13.5" customHeight="1" x14ac:dyDescent="0.15">
      <c r="D699" s="115"/>
      <c r="E699" s="115"/>
      <c r="F699" s="115"/>
      <c r="G699" s="115"/>
      <c r="H699" s="115"/>
      <c r="I699" s="115"/>
      <c r="J699" s="115"/>
      <c r="K699" s="115"/>
      <c r="L699" s="115"/>
      <c r="M699" s="115"/>
      <c r="N699" s="115"/>
      <c r="O699" s="115"/>
      <c r="P699" s="115"/>
      <c r="Q699" s="115"/>
      <c r="R699" s="115"/>
      <c r="S699" s="115"/>
      <c r="T699" s="115"/>
      <c r="U699" s="115"/>
      <c r="V699" s="115"/>
      <c r="W699" s="115"/>
      <c r="X699" s="115"/>
      <c r="Y699" s="116"/>
      <c r="Z699" s="10"/>
      <c r="AA699" s="11"/>
      <c r="AB699" s="11"/>
    </row>
    <row r="700" spans="3:54" ht="6.75" customHeight="1" x14ac:dyDescent="0.15">
      <c r="Z700" s="10"/>
      <c r="AA700" s="11"/>
      <c r="AB700" s="11"/>
    </row>
    <row r="701" spans="3:54" x14ac:dyDescent="0.15">
      <c r="C701" s="1" t="s">
        <v>557</v>
      </c>
      <c r="Z701" s="10"/>
      <c r="AA701" s="11"/>
      <c r="AB701" s="11"/>
    </row>
    <row r="702" spans="3:54" ht="6.75" customHeight="1" thickBot="1" x14ac:dyDescent="0.2">
      <c r="Z702" s="10"/>
      <c r="AA702" s="11"/>
      <c r="AB702" s="11"/>
    </row>
    <row r="703" spans="3:54" ht="14.25" thickBot="1" x14ac:dyDescent="0.2">
      <c r="C703" s="44"/>
      <c r="E703" s="64">
        <v>1</v>
      </c>
      <c r="F703" s="44" t="s">
        <v>404</v>
      </c>
      <c r="G703" s="44"/>
      <c r="Q703" s="69" t="s">
        <v>407</v>
      </c>
      <c r="Z703" s="10"/>
      <c r="AA703" s="177"/>
      <c r="AB703" s="177"/>
      <c r="AC703" s="177"/>
      <c r="AD703" s="177"/>
      <c r="AE703" s="177"/>
      <c r="AF703" s="177"/>
      <c r="AG703" s="177"/>
      <c r="AH703" s="177"/>
      <c r="AI703" s="177"/>
      <c r="AJ703" s="177"/>
      <c r="AK703" s="177"/>
      <c r="AL703" s="177"/>
      <c r="AM703" s="177"/>
      <c r="AN703" s="177"/>
      <c r="AO703" s="177"/>
      <c r="AP703" s="177"/>
      <c r="AQ703" s="177"/>
      <c r="AR703" s="177"/>
      <c r="AS703" s="177"/>
      <c r="AT703" s="177"/>
      <c r="AU703" s="177"/>
      <c r="AV703" s="177"/>
      <c r="AW703" t="b">
        <f>OR(AW688,NOT(C688=1))</f>
        <v>1</v>
      </c>
      <c r="AY703" t="b">
        <f>AND(NOT(AW703),ISBLANK(E703))</f>
        <v>0</v>
      </c>
      <c r="BA703">
        <v>1</v>
      </c>
      <c r="BB703">
        <v>2</v>
      </c>
    </row>
    <row r="704" spans="3:54" ht="6.75" customHeight="1" x14ac:dyDescent="0.15">
      <c r="R704" s="66"/>
      <c r="S704" s="333"/>
      <c r="T704" s="333"/>
      <c r="Z704" s="10"/>
    </row>
    <row r="705" spans="1:51" x14ac:dyDescent="0.15">
      <c r="E705" s="65" t="s">
        <v>491</v>
      </c>
      <c r="F705" s="66"/>
      <c r="G705" s="66"/>
      <c r="H705" s="66"/>
      <c r="I705" s="66"/>
      <c r="J705" s="66"/>
      <c r="K705" s="67"/>
      <c r="L705" s="333"/>
      <c r="M705" s="333"/>
      <c r="N705" s="333"/>
      <c r="O705" s="68"/>
      <c r="P705" s="66"/>
      <c r="Q705" s="66"/>
      <c r="R705" s="66"/>
      <c r="S705" s="333"/>
      <c r="T705" s="333"/>
      <c r="Z705" s="10"/>
      <c r="AA705" s="85"/>
      <c r="AB705" s="85"/>
      <c r="AC705" s="85"/>
      <c r="AD705" s="85"/>
      <c r="AE705" s="85"/>
      <c r="AF705" s="85"/>
      <c r="AG705" s="85"/>
      <c r="AH705" s="85"/>
      <c r="AI705" s="85"/>
      <c r="AJ705" s="85"/>
      <c r="AK705" s="85"/>
      <c r="AL705" s="85"/>
      <c r="AM705" s="85"/>
      <c r="AN705" s="85"/>
      <c r="AO705" s="85"/>
      <c r="AP705" s="85"/>
      <c r="AQ705" s="85"/>
      <c r="AR705" s="85"/>
      <c r="AS705" s="85"/>
      <c r="AT705" s="85"/>
      <c r="AU705" s="85"/>
      <c r="AV705" s="85"/>
    </row>
    <row r="706" spans="1:51" ht="6.75" customHeight="1" thickBot="1" x14ac:dyDescent="0.2">
      <c r="Z706" s="10"/>
      <c r="AA706" s="11"/>
      <c r="AB706" s="11"/>
      <c r="AC706" s="11"/>
      <c r="AD706" s="11"/>
    </row>
    <row r="707" spans="1:51" ht="14.25" thickBot="1" x14ac:dyDescent="0.2">
      <c r="F707" s="328" t="s">
        <v>488</v>
      </c>
      <c r="G707" s="328"/>
      <c r="H707" s="328"/>
      <c r="I707" s="329"/>
      <c r="J707" s="124">
        <v>2002</v>
      </c>
      <c r="K707" s="125"/>
      <c r="L707" s="2" t="s">
        <v>0</v>
      </c>
      <c r="O707" s="69" t="s">
        <v>407</v>
      </c>
      <c r="P707" s="98"/>
      <c r="Q707" s="98"/>
      <c r="T707" s="43"/>
      <c r="Z707" s="10"/>
      <c r="AA707" s="11"/>
      <c r="AB707" s="11"/>
      <c r="AC707" s="11"/>
      <c r="AD707" s="11"/>
      <c r="AW707" t="b">
        <f>OR(AW703,NOT(E703=1))</f>
        <v>1</v>
      </c>
      <c r="AY707" t="b">
        <f>AND(NOT(AW707),ISBLANK(J707))</f>
        <v>0</v>
      </c>
    </row>
    <row r="708" spans="1:51" ht="6" customHeight="1" x14ac:dyDescent="0.15">
      <c r="Z708" s="10"/>
    </row>
    <row r="709" spans="1:51" x14ac:dyDescent="0.15">
      <c r="A709" s="37" t="s">
        <v>314</v>
      </c>
      <c r="Z709" s="10"/>
    </row>
    <row r="710" spans="1:51" ht="6.75" customHeight="1" x14ac:dyDescent="0.15">
      <c r="Z710" s="10"/>
    </row>
    <row r="711" spans="1:51" x14ac:dyDescent="0.15">
      <c r="B711" t="s">
        <v>315</v>
      </c>
      <c r="Z711" s="10"/>
    </row>
    <row r="712" spans="1:51" ht="6.75" customHeight="1" x14ac:dyDescent="0.15">
      <c r="Z712" s="10"/>
    </row>
    <row r="713" spans="1:51" x14ac:dyDescent="0.15">
      <c r="C713" s="1" t="s">
        <v>316</v>
      </c>
      <c r="Z713" s="10"/>
      <c r="AA713" s="177" t="s">
        <v>333</v>
      </c>
      <c r="AB713" s="177"/>
      <c r="AC713" s="177"/>
      <c r="AD713" s="177"/>
      <c r="AE713" s="177"/>
      <c r="AF713" s="177"/>
      <c r="AG713" s="177"/>
      <c r="AH713" s="177"/>
      <c r="AI713" s="177"/>
      <c r="AJ713" s="177"/>
      <c r="AK713" s="177"/>
      <c r="AL713" s="177"/>
      <c r="AM713" s="177"/>
      <c r="AN713" s="177"/>
      <c r="AO713" s="177"/>
      <c r="AP713" s="177"/>
      <c r="AQ713" s="177"/>
      <c r="AR713" s="177"/>
      <c r="AS713" s="177"/>
      <c r="AT713" s="177"/>
      <c r="AU713" s="177"/>
      <c r="AV713" s="177"/>
    </row>
    <row r="714" spans="1:51" ht="6.75" customHeight="1" thickBot="1" x14ac:dyDescent="0.2">
      <c r="Z714" s="10"/>
    </row>
    <row r="715" spans="1:51" ht="14.25" thickBot="1" x14ac:dyDescent="0.2">
      <c r="C715" s="44"/>
      <c r="D715" s="64"/>
      <c r="E715" s="44" t="s">
        <v>404</v>
      </c>
      <c r="F715" s="44"/>
      <c r="P715" s="69" t="s">
        <v>407</v>
      </c>
      <c r="Z715" s="10"/>
      <c r="AA715" s="177"/>
      <c r="AB715" s="177"/>
      <c r="AC715" s="177"/>
      <c r="AD715" s="177"/>
      <c r="AE715" s="177"/>
      <c r="AF715" s="177"/>
      <c r="AG715" s="177"/>
      <c r="AH715" s="177"/>
      <c r="AI715" s="177"/>
      <c r="AJ715" s="177"/>
      <c r="AK715" s="177"/>
      <c r="AL715" s="177"/>
      <c r="AM715" s="177"/>
      <c r="AN715" s="177"/>
      <c r="AO715" s="177"/>
      <c r="AP715" s="177"/>
      <c r="AQ715" s="177"/>
      <c r="AR715" s="177"/>
      <c r="AS715" s="177"/>
      <c r="AT715" s="177"/>
      <c r="AU715" s="177"/>
      <c r="AV715" s="177"/>
      <c r="AY715" t="b">
        <f>ISBLANK(D715)</f>
        <v>1</v>
      </c>
    </row>
    <row r="716" spans="1:51" ht="6.75" customHeight="1" x14ac:dyDescent="0.15">
      <c r="C716" s="43"/>
      <c r="Z716" s="10"/>
      <c r="AA716" s="11"/>
      <c r="AB716" s="11"/>
    </row>
    <row r="717" spans="1:51" x14ac:dyDescent="0.15">
      <c r="C717" s="44"/>
      <c r="D717" s="65" t="s">
        <v>491</v>
      </c>
      <c r="E717" s="66"/>
      <c r="F717" s="66"/>
      <c r="G717" s="66"/>
      <c r="H717" s="66"/>
      <c r="I717" s="66"/>
      <c r="J717" s="67"/>
      <c r="K717" s="333"/>
      <c r="L717" s="333"/>
      <c r="M717" s="333"/>
      <c r="N717" s="68"/>
      <c r="O717" s="66"/>
      <c r="P717" s="66"/>
      <c r="Q717" s="66"/>
      <c r="R717" s="333"/>
      <c r="S717" s="333"/>
      <c r="Z717" s="10"/>
      <c r="AA717" s="11"/>
      <c r="AB717" s="11"/>
    </row>
    <row r="718" spans="1:51" ht="6.75" customHeight="1" thickBot="1" x14ac:dyDescent="0.2">
      <c r="Z718" s="10"/>
      <c r="AA718" s="11"/>
      <c r="AB718" s="11"/>
    </row>
    <row r="719" spans="1:51" ht="14.25" thickBot="1" x14ac:dyDescent="0.2">
      <c r="E719" s="330" t="s">
        <v>487</v>
      </c>
      <c r="F719" s="330"/>
      <c r="G719" s="330"/>
      <c r="H719" s="331"/>
      <c r="I719" s="124">
        <v>0</v>
      </c>
      <c r="J719" s="125"/>
      <c r="K719" s="2" t="s">
        <v>0</v>
      </c>
      <c r="N719" s="69" t="s">
        <v>407</v>
      </c>
      <c r="O719" s="98"/>
      <c r="P719" s="98"/>
      <c r="U719" s="43"/>
      <c r="Z719" s="10"/>
      <c r="AW719" t="b">
        <f>NOT(D715=1)</f>
        <v>1</v>
      </c>
      <c r="AY719" t="b">
        <f>AND(NOT(AW719),ISBLANK(I719))</f>
        <v>0</v>
      </c>
    </row>
    <row r="720" spans="1:51" ht="20.25" customHeight="1" x14ac:dyDescent="0.15">
      <c r="Z720" s="10"/>
      <c r="AA720" s="11"/>
      <c r="AB720" s="11"/>
      <c r="AC720" s="11"/>
    </row>
    <row r="721" spans="1:51" x14ac:dyDescent="0.15">
      <c r="B721" t="s">
        <v>321</v>
      </c>
      <c r="Z721" s="10"/>
      <c r="AA721" s="11"/>
      <c r="AB721" s="11"/>
      <c r="AC721" s="11"/>
    </row>
    <row r="722" spans="1:51" ht="6.75" customHeight="1" x14ac:dyDescent="0.15">
      <c r="Z722" s="10"/>
      <c r="AA722" s="11"/>
      <c r="AB722" s="11"/>
      <c r="AC722" s="11"/>
    </row>
    <row r="723" spans="1:51" x14ac:dyDescent="0.15">
      <c r="C723" s="1" t="s">
        <v>322</v>
      </c>
      <c r="Z723" s="10"/>
      <c r="AA723" s="177" t="s">
        <v>334</v>
      </c>
      <c r="AB723" s="177"/>
      <c r="AC723" s="177"/>
      <c r="AD723" s="177"/>
      <c r="AE723" s="177"/>
      <c r="AF723" s="177"/>
      <c r="AG723" s="177"/>
      <c r="AH723" s="177"/>
      <c r="AI723" s="177"/>
      <c r="AJ723" s="177"/>
      <c r="AK723" s="177"/>
      <c r="AL723" s="177"/>
      <c r="AM723" s="177"/>
      <c r="AN723" s="177"/>
      <c r="AO723" s="177"/>
      <c r="AP723" s="177"/>
      <c r="AQ723" s="177"/>
      <c r="AR723" s="177"/>
      <c r="AS723" s="177"/>
      <c r="AT723" s="177"/>
      <c r="AU723" s="177"/>
      <c r="AV723" s="177"/>
    </row>
    <row r="724" spans="1:51" ht="6.75" customHeight="1" thickBot="1" x14ac:dyDescent="0.2">
      <c r="Z724" s="10"/>
      <c r="AA724" s="11"/>
      <c r="AB724" s="11"/>
      <c r="AC724" s="11"/>
    </row>
    <row r="725" spans="1:51" ht="14.25" thickBot="1" x14ac:dyDescent="0.2">
      <c r="C725" s="44"/>
      <c r="D725" s="64"/>
      <c r="E725" s="44" t="s">
        <v>404</v>
      </c>
      <c r="F725" s="44"/>
      <c r="P725" s="69" t="s">
        <v>407</v>
      </c>
      <c r="Z725" s="10"/>
      <c r="AA725" s="85"/>
      <c r="AB725" s="85"/>
      <c r="AC725" s="85"/>
      <c r="AD725" s="85"/>
      <c r="AE725" s="85"/>
      <c r="AF725" s="85"/>
      <c r="AG725" s="85"/>
      <c r="AH725" s="85"/>
      <c r="AI725" s="85"/>
      <c r="AJ725" s="85"/>
      <c r="AK725" s="85"/>
      <c r="AL725" s="85"/>
      <c r="AM725" s="85"/>
      <c r="AN725" s="85"/>
      <c r="AO725" s="85"/>
      <c r="AP725" s="85"/>
      <c r="AQ725" s="85"/>
      <c r="AR725" s="85"/>
      <c r="AS725" s="85"/>
      <c r="AT725" s="85"/>
      <c r="AU725" s="85"/>
      <c r="AV725" s="85"/>
      <c r="AY725" t="b">
        <f>ISBLANK(D725)</f>
        <v>1</v>
      </c>
    </row>
    <row r="726" spans="1:51" ht="6.75" customHeight="1" x14ac:dyDescent="0.15">
      <c r="C726" s="43"/>
      <c r="Z726" s="10"/>
      <c r="AA726" s="11"/>
      <c r="AB726" s="11"/>
    </row>
    <row r="727" spans="1:51" x14ac:dyDescent="0.15">
      <c r="C727" s="44"/>
      <c r="D727" s="65" t="s">
        <v>491</v>
      </c>
      <c r="E727" s="66"/>
      <c r="F727" s="66"/>
      <c r="G727" s="66"/>
      <c r="H727" s="66"/>
      <c r="I727" s="66"/>
      <c r="J727" s="67"/>
      <c r="K727" s="333"/>
      <c r="L727" s="333"/>
      <c r="M727" s="333"/>
      <c r="N727" s="68"/>
      <c r="O727" s="66"/>
      <c r="P727" s="66"/>
      <c r="Q727" s="66"/>
      <c r="R727" s="333"/>
      <c r="S727" s="333"/>
      <c r="Z727" s="10"/>
      <c r="AA727" s="11"/>
      <c r="AB727" s="11"/>
    </row>
    <row r="728" spans="1:51" ht="6.75" customHeight="1" thickBot="1" x14ac:dyDescent="0.2">
      <c r="Z728" s="10"/>
      <c r="AA728" s="11"/>
      <c r="AB728" s="11"/>
    </row>
    <row r="729" spans="1:51" ht="14.25" thickBot="1" x14ac:dyDescent="0.2">
      <c r="E729" s="328" t="s">
        <v>488</v>
      </c>
      <c r="F729" s="328"/>
      <c r="G729" s="328"/>
      <c r="H729" s="329"/>
      <c r="I729" s="124">
        <v>0</v>
      </c>
      <c r="J729" s="125"/>
      <c r="K729" s="2" t="s">
        <v>0</v>
      </c>
      <c r="N729" s="69" t="s">
        <v>407</v>
      </c>
      <c r="O729" s="98"/>
      <c r="P729" s="98"/>
      <c r="U729" s="43"/>
      <c r="Z729" s="10"/>
      <c r="AW729" t="b">
        <f>NOT(D725=1)</f>
        <v>1</v>
      </c>
      <c r="AY729" t="b">
        <f>AND(NOT(AW729),ISBLANK(I729))</f>
        <v>0</v>
      </c>
    </row>
    <row r="730" spans="1:51" ht="20.25" customHeight="1" x14ac:dyDescent="0.15">
      <c r="Z730" s="10"/>
      <c r="AA730" s="11"/>
      <c r="AB730" s="11"/>
      <c r="AC730" s="11"/>
    </row>
    <row r="731" spans="1:51" x14ac:dyDescent="0.15">
      <c r="A731" s="37" t="s">
        <v>323</v>
      </c>
      <c r="Z731" s="10"/>
      <c r="AA731" s="11"/>
      <c r="AB731" s="11"/>
      <c r="AC731" s="11"/>
    </row>
    <row r="732" spans="1:51" ht="6.75" customHeight="1" x14ac:dyDescent="0.15">
      <c r="Z732" s="10"/>
      <c r="AA732" s="11"/>
      <c r="AB732" s="11"/>
      <c r="AC732" s="11"/>
    </row>
    <row r="733" spans="1:51" x14ac:dyDescent="0.15">
      <c r="D733" s="3" t="s">
        <v>324</v>
      </c>
      <c r="Z733" s="10"/>
      <c r="AA733" s="11"/>
      <c r="AB733" s="11"/>
      <c r="AC733" s="11"/>
    </row>
    <row r="734" spans="1:51" ht="6.75" customHeight="1" x14ac:dyDescent="0.15">
      <c r="Z734" s="10"/>
      <c r="AA734" s="11"/>
      <c r="AB734" s="11"/>
      <c r="AC734" s="11"/>
    </row>
    <row r="735" spans="1:51" x14ac:dyDescent="0.15">
      <c r="A735" s="37" t="s">
        <v>325</v>
      </c>
      <c r="Z735" s="10"/>
      <c r="AA735" s="11"/>
      <c r="AB735" s="11"/>
      <c r="AC735" s="11"/>
    </row>
    <row r="736" spans="1:51" ht="6.75" customHeight="1" x14ac:dyDescent="0.15">
      <c r="Z736" s="10"/>
      <c r="AA736" s="11"/>
      <c r="AB736" s="11"/>
      <c r="AC736" s="11"/>
    </row>
    <row r="737" spans="1:51" x14ac:dyDescent="0.15">
      <c r="B737" t="s">
        <v>326</v>
      </c>
      <c r="Z737" s="10"/>
      <c r="AA737" s="11"/>
      <c r="AB737" s="11"/>
      <c r="AC737" s="11"/>
    </row>
    <row r="738" spans="1:51" ht="6.75" customHeight="1" thickBot="1" x14ac:dyDescent="0.2">
      <c r="Z738" s="10"/>
      <c r="AA738" s="11"/>
      <c r="AB738" s="11"/>
      <c r="AC738" s="11"/>
    </row>
    <row r="739" spans="1:51" ht="14.25" thickBot="1" x14ac:dyDescent="0.2">
      <c r="C739" s="44"/>
      <c r="D739" s="64"/>
      <c r="E739" s="69" t="s">
        <v>407</v>
      </c>
      <c r="F739" s="44"/>
      <c r="Z739" s="10"/>
      <c r="AA739" s="85"/>
      <c r="AB739" s="85"/>
      <c r="AC739" s="85"/>
      <c r="AD739" s="85"/>
      <c r="AE739" s="85"/>
      <c r="AF739" s="85"/>
      <c r="AG739" s="85"/>
      <c r="AH739" s="85"/>
      <c r="AI739" s="85"/>
      <c r="AJ739" s="85"/>
      <c r="AK739" s="85"/>
      <c r="AL739" s="85"/>
      <c r="AM739" s="85"/>
      <c r="AN739" s="85"/>
      <c r="AO739" s="85"/>
      <c r="AP739" s="85"/>
      <c r="AQ739" s="85"/>
      <c r="AR739" s="85"/>
      <c r="AS739" s="85"/>
      <c r="AT739" s="85"/>
      <c r="AU739" s="85"/>
      <c r="AV739" s="85"/>
      <c r="AY739" t="b">
        <f>ISBLANK(D739)</f>
        <v>1</v>
      </c>
    </row>
    <row r="740" spans="1:51" ht="6.75" customHeight="1" x14ac:dyDescent="0.15">
      <c r="C740" s="43"/>
      <c r="Z740" s="10"/>
      <c r="AA740" s="11"/>
      <c r="AB740" s="11"/>
    </row>
    <row r="741" spans="1:51" x14ac:dyDescent="0.15">
      <c r="D741" s="44" t="s">
        <v>462</v>
      </c>
      <c r="Z741" s="10"/>
      <c r="AA741" s="11"/>
      <c r="AB741" s="11"/>
      <c r="AC741" s="11"/>
    </row>
    <row r="742" spans="1:51" ht="6.75" customHeight="1" x14ac:dyDescent="0.15">
      <c r="C742" s="43"/>
      <c r="Z742" s="10"/>
      <c r="AA742" s="11"/>
      <c r="AB742" s="11"/>
      <c r="AC742" s="11"/>
    </row>
    <row r="743" spans="1:51" x14ac:dyDescent="0.15">
      <c r="D743" s="44" t="s">
        <v>463</v>
      </c>
      <c r="Z743" s="10"/>
      <c r="AA743" s="11"/>
      <c r="AB743" s="11"/>
      <c r="AC743" s="11"/>
    </row>
    <row r="744" spans="1:51" ht="6.75" customHeight="1" x14ac:dyDescent="0.15">
      <c r="C744" s="43"/>
      <c r="Z744" s="10"/>
      <c r="AA744" s="11"/>
      <c r="AB744" s="11"/>
    </row>
    <row r="745" spans="1:51" x14ac:dyDescent="0.15">
      <c r="C745" s="44"/>
      <c r="D745" s="65" t="s">
        <v>420</v>
      </c>
      <c r="E745" s="66"/>
      <c r="F745" s="66"/>
      <c r="G745" s="66"/>
      <c r="H745" s="66"/>
      <c r="I745" s="66"/>
      <c r="J745" s="67"/>
      <c r="K745" s="333"/>
      <c r="L745" s="333"/>
      <c r="M745" s="333"/>
      <c r="N745" s="68"/>
      <c r="O745" s="66"/>
      <c r="P745" s="66"/>
      <c r="Q745" s="66"/>
      <c r="R745" s="333"/>
      <c r="S745" s="333"/>
      <c r="Z745" s="10"/>
      <c r="AA745" s="11"/>
      <c r="AB745" s="11"/>
    </row>
    <row r="746" spans="1:51" ht="6.75" customHeight="1" thickBot="1" x14ac:dyDescent="0.2">
      <c r="Z746" s="10"/>
      <c r="AA746" s="11"/>
      <c r="AB746" s="11"/>
    </row>
    <row r="747" spans="1:51" ht="14.25" thickBot="1" x14ac:dyDescent="0.2">
      <c r="E747" s="328" t="s">
        <v>487</v>
      </c>
      <c r="F747" s="328"/>
      <c r="G747" s="328"/>
      <c r="H747" s="329"/>
      <c r="I747" s="124"/>
      <c r="J747" s="125"/>
      <c r="K747" s="2" t="s">
        <v>0</v>
      </c>
      <c r="N747" s="69" t="s">
        <v>407</v>
      </c>
      <c r="O747" s="98"/>
      <c r="P747" s="98"/>
      <c r="U747" s="43"/>
      <c r="Z747" s="10"/>
      <c r="AW747" t="b">
        <f>NOT(D739=1)</f>
        <v>1</v>
      </c>
      <c r="AY747" t="b">
        <f>AND(NOT(AW747),ISBLANK(I747))</f>
        <v>0</v>
      </c>
    </row>
    <row r="748" spans="1:51" ht="6.75" customHeight="1" x14ac:dyDescent="0.15">
      <c r="Z748" s="10"/>
      <c r="AA748" s="11"/>
      <c r="AB748" s="11"/>
      <c r="AC748" s="11"/>
    </row>
    <row r="749" spans="1:51" x14ac:dyDescent="0.15">
      <c r="A749" s="37" t="s">
        <v>327</v>
      </c>
      <c r="Z749" s="10"/>
      <c r="AA749" s="11"/>
      <c r="AB749" s="11"/>
      <c r="AC749" s="11"/>
    </row>
    <row r="750" spans="1:51" ht="6.75" customHeight="1" x14ac:dyDescent="0.15">
      <c r="Z750" s="10"/>
      <c r="AA750" s="11"/>
      <c r="AB750" s="11"/>
      <c r="AC750" s="11"/>
    </row>
    <row r="751" spans="1:51" x14ac:dyDescent="0.15">
      <c r="B751" t="s">
        <v>328</v>
      </c>
      <c r="Z751" s="10"/>
      <c r="AA751" s="177" t="s">
        <v>335</v>
      </c>
      <c r="AB751" s="177"/>
      <c r="AC751" s="177"/>
      <c r="AD751" s="177"/>
      <c r="AE751" s="177"/>
      <c r="AF751" s="177"/>
      <c r="AG751" s="177"/>
      <c r="AH751" s="177"/>
      <c r="AI751" s="177"/>
      <c r="AJ751" s="177"/>
      <c r="AK751" s="177"/>
      <c r="AL751" s="177"/>
      <c r="AM751" s="177"/>
      <c r="AN751" s="177"/>
      <c r="AO751" s="177"/>
      <c r="AP751" s="177"/>
      <c r="AQ751" s="177"/>
      <c r="AR751" s="177"/>
      <c r="AS751" s="177"/>
      <c r="AT751" s="177"/>
      <c r="AU751" s="177"/>
      <c r="AV751" s="177"/>
    </row>
    <row r="752" spans="1:51" ht="6.75" customHeight="1" thickBot="1" x14ac:dyDescent="0.2">
      <c r="Z752" s="10"/>
      <c r="AA752" s="11"/>
      <c r="AB752" s="11"/>
      <c r="AC752" s="11"/>
    </row>
    <row r="753" spans="2:51" ht="14.25" thickBot="1" x14ac:dyDescent="0.2">
      <c r="B753" t="s">
        <v>329</v>
      </c>
      <c r="H753" s="310"/>
      <c r="I753" s="311"/>
      <c r="J753" s="311"/>
      <c r="K753" s="311"/>
      <c r="L753" s="311"/>
      <c r="M753" s="311"/>
      <c r="N753" s="311"/>
      <c r="O753" s="311"/>
      <c r="P753" s="311"/>
      <c r="Q753" s="311"/>
      <c r="R753" s="339"/>
      <c r="Z753" s="10"/>
      <c r="AA753" s="177" t="s">
        <v>363</v>
      </c>
      <c r="AB753" s="177"/>
      <c r="AC753" s="177"/>
      <c r="AD753" s="177"/>
      <c r="AE753" s="177"/>
      <c r="AF753" s="177"/>
      <c r="AG753" s="177"/>
      <c r="AH753" s="177"/>
      <c r="AI753" s="177"/>
      <c r="AJ753" s="177"/>
      <c r="AK753" s="177"/>
      <c r="AL753" s="177"/>
      <c r="AM753" s="177"/>
      <c r="AN753" s="177"/>
      <c r="AO753" s="177"/>
      <c r="AP753" s="177"/>
      <c r="AQ753" s="177"/>
      <c r="AR753" s="177"/>
      <c r="AS753" s="177"/>
      <c r="AT753" s="177"/>
      <c r="AU753" s="177"/>
      <c r="AV753" s="177"/>
    </row>
    <row r="754" spans="2:51" ht="6.75" customHeight="1" thickBot="1" x14ac:dyDescent="0.2">
      <c r="Z754" s="10"/>
      <c r="AA754" s="11"/>
      <c r="AB754" s="11"/>
      <c r="AC754" s="11"/>
    </row>
    <row r="755" spans="2:51" ht="14.25" thickBot="1" x14ac:dyDescent="0.2">
      <c r="C755" s="44" t="s">
        <v>464</v>
      </c>
      <c r="J755" s="124"/>
      <c r="K755" s="125"/>
      <c r="L755" s="44" t="s">
        <v>0</v>
      </c>
      <c r="N755" s="44" t="s">
        <v>421</v>
      </c>
      <c r="Q755" s="336"/>
      <c r="R755" s="337"/>
      <c r="S755" s="337"/>
      <c r="T755" s="337"/>
      <c r="U755" s="337"/>
      <c r="V755" s="337"/>
      <c r="W755" s="338"/>
      <c r="X755" s="44" t="s">
        <v>2</v>
      </c>
      <c r="Z755" s="10"/>
      <c r="AA755" s="177" t="s">
        <v>558</v>
      </c>
      <c r="AB755" s="177"/>
      <c r="AC755" s="177"/>
      <c r="AD755" s="177"/>
      <c r="AE755" s="177"/>
      <c r="AF755" s="177"/>
      <c r="AG755" s="177"/>
      <c r="AH755" s="177"/>
      <c r="AI755" s="177"/>
      <c r="AJ755" s="177"/>
      <c r="AK755" s="177"/>
      <c r="AL755" s="177"/>
      <c r="AM755" s="177"/>
      <c r="AN755" s="177"/>
      <c r="AO755" s="177"/>
      <c r="AP755" s="177"/>
      <c r="AQ755" s="177"/>
      <c r="AR755" s="177"/>
      <c r="AS755" s="177"/>
      <c r="AT755" s="177"/>
      <c r="AU755" s="177"/>
      <c r="AV755" s="177"/>
      <c r="AW755" t="b">
        <f>ISBLANK(H753)</f>
        <v>1</v>
      </c>
    </row>
    <row r="756" spans="2:51" ht="6.75" customHeight="1" thickBot="1" x14ac:dyDescent="0.2">
      <c r="C756" s="44"/>
      <c r="J756" s="97"/>
      <c r="K756" s="97"/>
      <c r="L756" s="44"/>
      <c r="N756" s="44"/>
      <c r="Q756" s="105"/>
      <c r="R756" s="105"/>
      <c r="S756" s="105"/>
      <c r="T756" s="105"/>
      <c r="U756" s="105"/>
      <c r="V756" s="105"/>
      <c r="W756" s="105"/>
      <c r="X756" s="44"/>
      <c r="Z756" s="10"/>
      <c r="AA756" s="102"/>
      <c r="AB756" s="102"/>
      <c r="AC756" s="102"/>
      <c r="AD756" s="102"/>
      <c r="AE756" s="102"/>
      <c r="AF756" s="102"/>
      <c r="AG756" s="102"/>
      <c r="AH756" s="102"/>
      <c r="AI756" s="102"/>
      <c r="AJ756" s="102"/>
      <c r="AK756" s="102"/>
      <c r="AL756" s="102"/>
      <c r="AM756" s="102"/>
      <c r="AN756" s="102"/>
      <c r="AO756" s="102"/>
      <c r="AP756" s="102"/>
      <c r="AQ756" s="102"/>
      <c r="AR756" s="102"/>
      <c r="AS756" s="102"/>
      <c r="AT756" s="102"/>
      <c r="AU756" s="102"/>
      <c r="AV756" s="102"/>
    </row>
    <row r="757" spans="2:51" ht="14.25" thickBot="1" x14ac:dyDescent="0.2">
      <c r="C757" s="44"/>
      <c r="J757" s="97"/>
      <c r="K757" s="97"/>
      <c r="L757" s="44"/>
      <c r="N757" s="44" t="s">
        <v>559</v>
      </c>
      <c r="Q757" s="124">
        <v>30</v>
      </c>
      <c r="R757" s="125"/>
      <c r="S757" s="68" t="s">
        <v>0</v>
      </c>
      <c r="T757" s="105"/>
      <c r="U757" s="105"/>
      <c r="V757" s="105"/>
      <c r="W757" s="105"/>
      <c r="X757" s="44"/>
      <c r="Z757" s="10"/>
      <c r="AA757" s="102" t="s">
        <v>560</v>
      </c>
      <c r="AB757" s="102"/>
      <c r="AC757" s="102"/>
      <c r="AD757" s="102"/>
      <c r="AE757" s="102"/>
      <c r="AF757" s="102"/>
      <c r="AG757" s="102"/>
      <c r="AH757" s="102"/>
      <c r="AI757" s="102"/>
      <c r="AJ757" s="102"/>
      <c r="AK757" s="102"/>
      <c r="AL757" s="102"/>
      <c r="AM757" s="102"/>
      <c r="AN757" s="102"/>
      <c r="AO757" s="102"/>
      <c r="AP757" s="102"/>
      <c r="AQ757" s="102"/>
      <c r="AR757" s="102"/>
      <c r="AS757" s="102"/>
      <c r="AT757" s="102"/>
      <c r="AU757" s="102"/>
      <c r="AV757" s="102"/>
    </row>
    <row r="758" spans="2:51" x14ac:dyDescent="0.15">
      <c r="D758" s="44"/>
      <c r="H758" s="69"/>
      <c r="Q758" s="69" t="s">
        <v>407</v>
      </c>
      <c r="Z758" s="10"/>
      <c r="AA758" s="11"/>
      <c r="AB758" s="11"/>
      <c r="AC758" s="11"/>
      <c r="AY758" t="b">
        <f>AND(AW755=FALSE,OR(ISBLANK(J755),ISBLANK(Q755),ISBLANK(Q757)))</f>
        <v>0</v>
      </c>
    </row>
    <row r="759" spans="2:51" ht="6.75" customHeight="1" thickBot="1" x14ac:dyDescent="0.2">
      <c r="Z759" s="10"/>
      <c r="AA759" s="342" t="s">
        <v>562</v>
      </c>
      <c r="AB759" s="342"/>
      <c r="AC759" s="342"/>
      <c r="AD759" s="342"/>
      <c r="AE759" s="342"/>
      <c r="AF759" s="342"/>
      <c r="AG759" s="342"/>
      <c r="AH759" s="342"/>
      <c r="AI759" s="342"/>
      <c r="AJ759" s="342"/>
      <c r="AK759" s="342"/>
      <c r="AL759" s="342"/>
      <c r="AM759" s="342"/>
      <c r="AN759" s="342"/>
      <c r="AO759" s="342"/>
      <c r="AP759" s="342"/>
      <c r="AQ759" s="342"/>
      <c r="AR759" s="342"/>
      <c r="AS759" s="342"/>
      <c r="AT759" s="342"/>
      <c r="AU759" s="342"/>
      <c r="AV759" s="342"/>
    </row>
    <row r="760" spans="2:51" ht="14.25" thickBot="1" x14ac:dyDescent="0.2">
      <c r="B760" t="s">
        <v>330</v>
      </c>
      <c r="H760" s="310"/>
      <c r="I760" s="311"/>
      <c r="J760" s="311"/>
      <c r="K760" s="311"/>
      <c r="L760" s="311"/>
      <c r="M760" s="311"/>
      <c r="N760" s="311"/>
      <c r="O760" s="311"/>
      <c r="P760" s="311"/>
      <c r="Q760" s="311"/>
      <c r="R760" s="339"/>
      <c r="Z760" s="10"/>
      <c r="AA760" s="342"/>
      <c r="AB760" s="342"/>
      <c r="AC760" s="342"/>
      <c r="AD760" s="342"/>
      <c r="AE760" s="342"/>
      <c r="AF760" s="342"/>
      <c r="AG760" s="342"/>
      <c r="AH760" s="342"/>
      <c r="AI760" s="342"/>
      <c r="AJ760" s="342"/>
      <c r="AK760" s="342"/>
      <c r="AL760" s="342"/>
      <c r="AM760" s="342"/>
      <c r="AN760" s="342"/>
      <c r="AO760" s="342"/>
      <c r="AP760" s="342"/>
      <c r="AQ760" s="342"/>
      <c r="AR760" s="342"/>
      <c r="AS760" s="342"/>
      <c r="AT760" s="342"/>
      <c r="AU760" s="342"/>
      <c r="AV760" s="342"/>
    </row>
    <row r="761" spans="2:51" ht="6.75" customHeight="1" thickBot="1" x14ac:dyDescent="0.2">
      <c r="Z761" s="10"/>
    </row>
    <row r="762" spans="2:51" ht="14.25" thickBot="1" x14ac:dyDescent="0.2">
      <c r="C762" s="44" t="s">
        <v>465</v>
      </c>
      <c r="J762" s="124"/>
      <c r="K762" s="125"/>
      <c r="L762" s="44" t="s">
        <v>0</v>
      </c>
      <c r="N762" s="44" t="s">
        <v>421</v>
      </c>
      <c r="Q762" s="336"/>
      <c r="R762" s="337"/>
      <c r="S762" s="337"/>
      <c r="T762" s="337"/>
      <c r="U762" s="337"/>
      <c r="V762" s="337"/>
      <c r="W762" s="338"/>
      <c r="X762" s="44" t="s">
        <v>2</v>
      </c>
      <c r="Z762" s="10"/>
      <c r="AW762" t="b">
        <f>ISBLANK(H760)</f>
        <v>1</v>
      </c>
    </row>
    <row r="763" spans="2:51" ht="6.75" customHeight="1" thickBot="1" x14ac:dyDescent="0.2">
      <c r="C763" s="44"/>
      <c r="J763" s="97"/>
      <c r="K763" s="97"/>
      <c r="L763" s="44"/>
      <c r="N763" s="44"/>
      <c r="Q763" s="105"/>
      <c r="R763" s="105"/>
      <c r="S763" s="105"/>
      <c r="T763" s="105"/>
      <c r="U763" s="105"/>
      <c r="V763" s="105"/>
      <c r="W763" s="105"/>
      <c r="X763" s="44"/>
      <c r="Z763" s="10"/>
    </row>
    <row r="764" spans="2:51" ht="14.25" thickBot="1" x14ac:dyDescent="0.2">
      <c r="C764" s="44"/>
      <c r="J764" s="97"/>
      <c r="K764" s="97"/>
      <c r="L764" s="44"/>
      <c r="N764" s="44" t="s">
        <v>559</v>
      </c>
      <c r="Q764" s="124">
        <v>20</v>
      </c>
      <c r="R764" s="125"/>
      <c r="S764" s="68" t="s">
        <v>0</v>
      </c>
      <c r="T764" s="105"/>
      <c r="U764" s="105"/>
      <c r="V764" s="105"/>
      <c r="W764" s="105"/>
      <c r="X764" s="44"/>
      <c r="Z764" s="10"/>
    </row>
    <row r="765" spans="2:51" x14ac:dyDescent="0.15">
      <c r="D765" s="44"/>
      <c r="H765" s="69"/>
      <c r="Q765" s="69" t="s">
        <v>407</v>
      </c>
      <c r="Z765" s="10"/>
      <c r="AY765" t="b">
        <f>AND(AW762=FALSE,OR(ISBLANK(J762),ISBLANK(Q762),ISBLANK(Q764)))</f>
        <v>0</v>
      </c>
    </row>
    <row r="766" spans="2:51" ht="6.75" customHeight="1" thickBot="1" x14ac:dyDescent="0.2">
      <c r="Z766" s="10"/>
    </row>
    <row r="767" spans="2:51" ht="14.25" thickBot="1" x14ac:dyDescent="0.2">
      <c r="B767" t="s">
        <v>331</v>
      </c>
      <c r="H767" s="310"/>
      <c r="I767" s="311"/>
      <c r="J767" s="311"/>
      <c r="K767" s="311"/>
      <c r="L767" s="311"/>
      <c r="M767" s="311"/>
      <c r="N767" s="311"/>
      <c r="O767" s="311"/>
      <c r="P767" s="311"/>
      <c r="Q767" s="311"/>
      <c r="R767" s="339"/>
      <c r="Z767" s="10"/>
    </row>
    <row r="768" spans="2:51" ht="6.75" customHeight="1" thickBot="1" x14ac:dyDescent="0.2">
      <c r="Z768" s="10"/>
    </row>
    <row r="769" spans="2:51" ht="14.25" thickBot="1" x14ac:dyDescent="0.2">
      <c r="C769" s="44" t="s">
        <v>465</v>
      </c>
      <c r="J769" s="124"/>
      <c r="K769" s="125"/>
      <c r="L769" s="44" t="s">
        <v>0</v>
      </c>
      <c r="N769" s="44" t="s">
        <v>421</v>
      </c>
      <c r="Q769" s="336"/>
      <c r="R769" s="337"/>
      <c r="S769" s="337"/>
      <c r="T769" s="337"/>
      <c r="U769" s="337"/>
      <c r="V769" s="337"/>
      <c r="W769" s="338"/>
      <c r="X769" s="44" t="s">
        <v>2</v>
      </c>
      <c r="Z769" s="10"/>
      <c r="AW769" t="b">
        <f>ISBLANK(H767)</f>
        <v>1</v>
      </c>
    </row>
    <row r="770" spans="2:51" ht="6.75" customHeight="1" thickBot="1" x14ac:dyDescent="0.2">
      <c r="C770" s="44"/>
      <c r="J770" s="97"/>
      <c r="K770" s="97"/>
      <c r="L770" s="44"/>
      <c r="N770" s="44"/>
      <c r="Q770" s="105"/>
      <c r="R770" s="105"/>
      <c r="S770" s="105"/>
      <c r="T770" s="105"/>
      <c r="U770" s="105"/>
      <c r="V770" s="105"/>
      <c r="W770" s="105"/>
      <c r="X770" s="44"/>
      <c r="Z770" s="10"/>
    </row>
    <row r="771" spans="2:51" ht="14.25" thickBot="1" x14ac:dyDescent="0.2">
      <c r="C771" s="44"/>
      <c r="J771" s="97"/>
      <c r="K771" s="97"/>
      <c r="L771" s="44"/>
      <c r="N771" s="44" t="s">
        <v>559</v>
      </c>
      <c r="Q771" s="124"/>
      <c r="R771" s="125"/>
      <c r="S771" s="68" t="s">
        <v>0</v>
      </c>
      <c r="T771" s="105"/>
      <c r="U771" s="105"/>
      <c r="V771" s="105"/>
      <c r="W771" s="105"/>
      <c r="X771" s="44"/>
      <c r="Z771" s="10"/>
    </row>
    <row r="772" spans="2:51" x14ac:dyDescent="0.15">
      <c r="D772" s="44"/>
      <c r="H772" s="69"/>
      <c r="Q772" s="69" t="s">
        <v>407</v>
      </c>
      <c r="Z772" s="10"/>
      <c r="AY772" t="b">
        <f>AND(AW769=FALSE,OR(ISBLANK(J769),ISBLANK(Q769),ISBLANK(Q771)))</f>
        <v>0</v>
      </c>
    </row>
    <row r="773" spans="2:51" ht="6.75" customHeight="1" thickBot="1" x14ac:dyDescent="0.2">
      <c r="Z773" s="10"/>
    </row>
    <row r="774" spans="2:51" ht="14.25" thickBot="1" x14ac:dyDescent="0.2">
      <c r="B774" t="s">
        <v>332</v>
      </c>
      <c r="H774" s="310"/>
      <c r="I774" s="311"/>
      <c r="J774" s="311"/>
      <c r="K774" s="311"/>
      <c r="L774" s="311"/>
      <c r="M774" s="311"/>
      <c r="N774" s="311"/>
      <c r="O774" s="311"/>
      <c r="P774" s="311"/>
      <c r="Q774" s="311"/>
      <c r="R774" s="339"/>
      <c r="Z774" s="10"/>
    </row>
    <row r="775" spans="2:51" ht="6.75" customHeight="1" thickBot="1" x14ac:dyDescent="0.2">
      <c r="Z775" s="10"/>
    </row>
    <row r="776" spans="2:51" ht="14.25" thickBot="1" x14ac:dyDescent="0.2">
      <c r="C776" s="44" t="s">
        <v>465</v>
      </c>
      <c r="J776" s="124"/>
      <c r="K776" s="125"/>
      <c r="L776" s="44" t="s">
        <v>0</v>
      </c>
      <c r="N776" s="44" t="s">
        <v>421</v>
      </c>
      <c r="Q776" s="336"/>
      <c r="R776" s="337"/>
      <c r="S776" s="337"/>
      <c r="T776" s="337"/>
      <c r="U776" s="337"/>
      <c r="V776" s="337"/>
      <c r="W776" s="338"/>
      <c r="X776" s="44" t="s">
        <v>2</v>
      </c>
      <c r="Z776" s="10"/>
      <c r="AW776" t="b">
        <f>ISBLANK(H774)</f>
        <v>1</v>
      </c>
    </row>
    <row r="777" spans="2:51" ht="6.75" customHeight="1" thickBot="1" x14ac:dyDescent="0.2">
      <c r="C777" s="44"/>
      <c r="J777" s="97"/>
      <c r="K777" s="97"/>
      <c r="L777" s="44"/>
      <c r="N777" s="44"/>
      <c r="Q777" s="105"/>
      <c r="R777" s="105"/>
      <c r="S777" s="105"/>
      <c r="T777" s="105"/>
      <c r="U777" s="105"/>
      <c r="V777" s="105"/>
      <c r="W777" s="105"/>
      <c r="X777" s="44"/>
      <c r="Z777" s="10"/>
    </row>
    <row r="778" spans="2:51" ht="14.25" thickBot="1" x14ac:dyDescent="0.2">
      <c r="C778" s="44"/>
      <c r="J778" s="97"/>
      <c r="K778" s="97"/>
      <c r="L778" s="44"/>
      <c r="N778" s="44" t="s">
        <v>559</v>
      </c>
      <c r="Q778" s="124"/>
      <c r="R778" s="125"/>
      <c r="S778" s="68" t="s">
        <v>0</v>
      </c>
      <c r="T778" s="105"/>
      <c r="U778" s="105"/>
      <c r="V778" s="105"/>
      <c r="W778" s="105"/>
      <c r="X778" s="44"/>
      <c r="Z778" s="10"/>
    </row>
    <row r="779" spans="2:51" x14ac:dyDescent="0.15">
      <c r="D779" s="44"/>
      <c r="H779" s="69"/>
      <c r="Q779" s="69" t="s">
        <v>407</v>
      </c>
      <c r="Z779" s="10"/>
      <c r="AY779" t="b">
        <f>AND(AW776=FALSE,OR(ISBLANK(J776),ISBLANK(Q776),ISBLANK(Q778)))</f>
        <v>0</v>
      </c>
    </row>
    <row r="780" spans="2:51" ht="6.75" customHeight="1" x14ac:dyDescent="0.15">
      <c r="Z780" s="10"/>
    </row>
    <row r="781" spans="2:51" ht="6.75" customHeight="1" x14ac:dyDescent="0.15">
      <c r="Z781" s="10"/>
      <c r="AA781" s="11"/>
      <c r="AB781" s="11"/>
      <c r="AC781" s="11"/>
    </row>
    <row r="782" spans="2:51" x14ac:dyDescent="0.15">
      <c r="D782" s="44"/>
      <c r="H782" s="69"/>
      <c r="K782" s="8"/>
      <c r="Q782" s="69"/>
      <c r="Z782" s="10"/>
      <c r="AA782" s="11"/>
      <c r="AB782" s="11"/>
      <c r="AC782" s="11"/>
    </row>
    <row r="783" spans="2:51" ht="6.75" customHeight="1" x14ac:dyDescent="0.15">
      <c r="Z783" s="10"/>
      <c r="AA783" s="11"/>
      <c r="AB783" s="11"/>
      <c r="AC783" s="11"/>
    </row>
    <row r="789" spans="1:48" ht="14.25" thickBot="1" x14ac:dyDescent="0.2">
      <c r="A789" t="s">
        <v>466</v>
      </c>
    </row>
    <row r="790" spans="1:48" ht="14.25" thickBot="1" x14ac:dyDescent="0.2">
      <c r="AF790" s="43" t="s">
        <v>474</v>
      </c>
      <c r="AK790" s="124"/>
      <c r="AL790" s="126"/>
      <c r="AM790" s="126"/>
      <c r="AN790" s="126"/>
      <c r="AO790" s="126"/>
      <c r="AP790" s="126"/>
      <c r="AQ790" s="126"/>
      <c r="AR790" s="126"/>
      <c r="AS790" s="126"/>
      <c r="AT790" s="126"/>
      <c r="AU790" s="126"/>
      <c r="AV790" s="125"/>
    </row>
    <row r="791" spans="1:48" ht="6.75" customHeight="1" thickBot="1" x14ac:dyDescent="0.2">
      <c r="AK791" s="6"/>
      <c r="AL791" s="6"/>
      <c r="AM791" s="6"/>
      <c r="AN791" s="6"/>
      <c r="AO791" s="6"/>
      <c r="AP791" s="6"/>
      <c r="AQ791" s="6"/>
      <c r="AR791" s="6"/>
      <c r="AS791" s="6"/>
      <c r="AT791" s="6"/>
      <c r="AU791" s="6"/>
      <c r="AV791" s="6"/>
    </row>
    <row r="792" spans="1:48" ht="14.25" thickBot="1" x14ac:dyDescent="0.2">
      <c r="AM792" s="43" t="s">
        <v>475</v>
      </c>
      <c r="AO792" s="124"/>
      <c r="AP792" s="125"/>
      <c r="AQ792" s="43" t="s">
        <v>0</v>
      </c>
      <c r="AR792" s="124"/>
      <c r="AS792" s="125"/>
      <c r="AT792" s="43" t="s">
        <v>476</v>
      </c>
    </row>
    <row r="793" spans="1:48" ht="6.75" customHeight="1" x14ac:dyDescent="0.15"/>
    <row r="794" spans="1:48" x14ac:dyDescent="0.15">
      <c r="A794" s="43" t="s">
        <v>467</v>
      </c>
    </row>
    <row r="795" spans="1:48" ht="6.75" customHeight="1" x14ac:dyDescent="0.15"/>
    <row r="796" spans="1:48" x14ac:dyDescent="0.15">
      <c r="B796" s="11"/>
      <c r="G796" s="11"/>
      <c r="K796" s="11"/>
      <c r="Q796" s="11"/>
      <c r="X796" s="11"/>
      <c r="AH796" s="11"/>
    </row>
    <row r="797" spans="1:48" ht="9.75" customHeight="1" thickBot="1" x14ac:dyDescent="0.2"/>
    <row r="798" spans="1:48" ht="14.25" thickBot="1" x14ac:dyDescent="0.2">
      <c r="B798" s="11"/>
      <c r="E798" s="79"/>
      <c r="F798" s="124"/>
      <c r="G798" s="126"/>
      <c r="H798" s="126"/>
      <c r="I798" s="126"/>
      <c r="J798" s="126"/>
      <c r="K798" s="126"/>
      <c r="L798" s="126"/>
      <c r="M798" s="126"/>
      <c r="N798" s="126"/>
      <c r="O798" s="126"/>
      <c r="P798" s="126"/>
      <c r="Q798" s="126"/>
      <c r="R798" s="126"/>
      <c r="S798" s="126"/>
      <c r="T798" s="126"/>
      <c r="U798" s="126"/>
      <c r="V798" s="126"/>
      <c r="W798" s="126"/>
      <c r="X798" s="126"/>
      <c r="Y798" s="126"/>
      <c r="Z798" s="126"/>
      <c r="AA798" s="126"/>
      <c r="AB798" s="126"/>
      <c r="AC798" s="126"/>
      <c r="AD798" s="126"/>
      <c r="AE798" s="126"/>
      <c r="AF798" s="126"/>
      <c r="AG798" s="125"/>
      <c r="AI798" s="38"/>
      <c r="AJ798" s="38"/>
      <c r="AK798" s="38"/>
      <c r="AL798" s="38"/>
      <c r="AM798" s="38"/>
      <c r="AN798" s="38"/>
      <c r="AO798" s="38"/>
      <c r="AP798" s="38"/>
    </row>
    <row r="801" spans="1:33" x14ac:dyDescent="0.15">
      <c r="A801" s="43" t="s">
        <v>468</v>
      </c>
    </row>
    <row r="802" spans="1:33" ht="6.75" customHeight="1" x14ac:dyDescent="0.15"/>
    <row r="810" spans="1:33" ht="8.25" customHeight="1" thickBot="1" x14ac:dyDescent="0.2"/>
    <row r="811" spans="1:33" ht="14.25" thickBot="1" x14ac:dyDescent="0.2">
      <c r="E811" s="79"/>
      <c r="F811" s="124"/>
      <c r="G811" s="126"/>
      <c r="H811" s="126"/>
      <c r="I811" s="126"/>
      <c r="J811" s="126"/>
      <c r="K811" s="126"/>
      <c r="L811" s="126"/>
      <c r="M811" s="126"/>
      <c r="N811" s="126"/>
      <c r="O811" s="126"/>
      <c r="P811" s="126"/>
      <c r="Q811" s="126"/>
      <c r="R811" s="126"/>
      <c r="S811" s="126"/>
      <c r="T811" s="126"/>
      <c r="U811" s="126"/>
      <c r="V811" s="126"/>
      <c r="W811" s="126"/>
      <c r="X811" s="126"/>
      <c r="Y811" s="126"/>
      <c r="Z811" s="126"/>
      <c r="AA811" s="126"/>
      <c r="AB811" s="126"/>
      <c r="AC811" s="126"/>
      <c r="AD811" s="126"/>
      <c r="AE811" s="126"/>
      <c r="AF811" s="126"/>
      <c r="AG811" s="125"/>
    </row>
    <row r="814" spans="1:33" x14ac:dyDescent="0.15">
      <c r="J814" s="43" t="s">
        <v>469</v>
      </c>
    </row>
    <row r="818" spans="1:3" x14ac:dyDescent="0.15">
      <c r="A818" t="s">
        <v>470</v>
      </c>
    </row>
    <row r="819" spans="1:3" ht="6.75" customHeight="1" x14ac:dyDescent="0.15"/>
    <row r="820" spans="1:3" x14ac:dyDescent="0.15">
      <c r="A820" s="1" t="s">
        <v>471</v>
      </c>
    </row>
    <row r="821" spans="1:3" ht="6.75" customHeight="1" x14ac:dyDescent="0.15"/>
    <row r="822" spans="1:3" x14ac:dyDescent="0.15">
      <c r="B822" s="2" t="s">
        <v>472</v>
      </c>
    </row>
    <row r="823" spans="1:3" ht="6.75" customHeight="1" x14ac:dyDescent="0.15"/>
    <row r="824" spans="1:3" x14ac:dyDescent="0.15">
      <c r="C824" s="2" t="s">
        <v>473</v>
      </c>
    </row>
    <row r="825" spans="1:3" ht="6.75" customHeight="1" x14ac:dyDescent="0.15"/>
    <row r="826" spans="1:3" x14ac:dyDescent="0.15">
      <c r="C826" s="2" t="s">
        <v>477</v>
      </c>
    </row>
  </sheetData>
  <sheetProtection sheet="1" selectLockedCells="1"/>
  <dataConsolidate/>
  <mergeCells count="383">
    <mergeCell ref="Q757:R757"/>
    <mergeCell ref="Q764:R764"/>
    <mergeCell ref="Q771:R771"/>
    <mergeCell ref="Q778:R778"/>
    <mergeCell ref="I646:J646"/>
    <mergeCell ref="J664:K664"/>
    <mergeCell ref="R602:S602"/>
    <mergeCell ref="S542:T542"/>
    <mergeCell ref="J544:K544"/>
    <mergeCell ref="S591:T591"/>
    <mergeCell ref="L592:N592"/>
    <mergeCell ref="S592:T592"/>
    <mergeCell ref="J610:K610"/>
    <mergeCell ref="K618:M618"/>
    <mergeCell ref="R618:S618"/>
    <mergeCell ref="S623:T623"/>
    <mergeCell ref="L624:N624"/>
    <mergeCell ref="S624:T624"/>
    <mergeCell ref="J594:K594"/>
    <mergeCell ref="J626:K626"/>
    <mergeCell ref="K634:M634"/>
    <mergeCell ref="I747:J747"/>
    <mergeCell ref="J755:K755"/>
    <mergeCell ref="J707:K707"/>
    <mergeCell ref="S337:T337"/>
    <mergeCell ref="I249:J249"/>
    <mergeCell ref="K257:M257"/>
    <mergeCell ref="R257:S257"/>
    <mergeCell ref="I259:J259"/>
    <mergeCell ref="K331:M331"/>
    <mergeCell ref="G61:H61"/>
    <mergeCell ref="O61:P61"/>
    <mergeCell ref="AA65:AV65"/>
    <mergeCell ref="AA110:AV110"/>
    <mergeCell ref="AA112:AV112"/>
    <mergeCell ref="I128:J128"/>
    <mergeCell ref="N99:P99"/>
    <mergeCell ref="N108:R108"/>
    <mergeCell ref="E116:H116"/>
    <mergeCell ref="E128:H128"/>
    <mergeCell ref="G95:H95"/>
    <mergeCell ref="O95:P95"/>
    <mergeCell ref="K114:M114"/>
    <mergeCell ref="R114:S114"/>
    <mergeCell ref="I116:J116"/>
    <mergeCell ref="O120:S120"/>
    <mergeCell ref="K182:M182"/>
    <mergeCell ref="R182:S182"/>
    <mergeCell ref="K46:M46"/>
    <mergeCell ref="R46:S46"/>
    <mergeCell ref="G48:H48"/>
    <mergeCell ref="O48:P48"/>
    <mergeCell ref="K79:M79"/>
    <mergeCell ref="R79:S79"/>
    <mergeCell ref="G81:H81"/>
    <mergeCell ref="O81:P81"/>
    <mergeCell ref="K93:M93"/>
    <mergeCell ref="R93:S93"/>
    <mergeCell ref="K59:M59"/>
    <mergeCell ref="R59:S59"/>
    <mergeCell ref="O65:Q65"/>
    <mergeCell ref="G208:I208"/>
    <mergeCell ref="AA327:AV327"/>
    <mergeCell ref="K271:M271"/>
    <mergeCell ref="R271:S271"/>
    <mergeCell ref="K289:M289"/>
    <mergeCell ref="R289:S289"/>
    <mergeCell ref="AA303:AV303"/>
    <mergeCell ref="AA313:AV313"/>
    <mergeCell ref="AA315:AV315"/>
    <mergeCell ref="AA305:AV305"/>
    <mergeCell ref="AA297:AV297"/>
    <mergeCell ref="AA307:AV307"/>
    <mergeCell ref="AA317:AV317"/>
    <mergeCell ref="AA295:AV295"/>
    <mergeCell ref="K279:M279"/>
    <mergeCell ref="R279:S279"/>
    <mergeCell ref="AA226:AV226"/>
    <mergeCell ref="G210:I210"/>
    <mergeCell ref="AA253:AV253"/>
    <mergeCell ref="E249:H249"/>
    <mergeCell ref="E259:H259"/>
    <mergeCell ref="E273:H273"/>
    <mergeCell ref="E281:H281"/>
    <mergeCell ref="E291:H291"/>
    <mergeCell ref="G184:H184"/>
    <mergeCell ref="AA188:AV188"/>
    <mergeCell ref="AA142:AV142"/>
    <mergeCell ref="O121:T122"/>
    <mergeCell ref="R126:S126"/>
    <mergeCell ref="AA158:AV158"/>
    <mergeCell ref="AA160:AV160"/>
    <mergeCell ref="AA168:AV168"/>
    <mergeCell ref="K126:M126"/>
    <mergeCell ref="AA136:AV136"/>
    <mergeCell ref="AA138:AV138"/>
    <mergeCell ref="AA140:AV140"/>
    <mergeCell ref="AA152:AV152"/>
    <mergeCell ref="AA122:AV122"/>
    <mergeCell ref="AA202:AV202"/>
    <mergeCell ref="AA204:AV204"/>
    <mergeCell ref="AA212:AV212"/>
    <mergeCell ref="AA218:AV218"/>
    <mergeCell ref="O184:P184"/>
    <mergeCell ref="AA198:AV198"/>
    <mergeCell ref="AA200:AV200"/>
    <mergeCell ref="T188:U188"/>
    <mergeCell ref="P210:R210"/>
    <mergeCell ref="P216:S216"/>
    <mergeCell ref="AA186:AV186"/>
    <mergeCell ref="P208:R208"/>
    <mergeCell ref="S336:T336"/>
    <mergeCell ref="P212:R212"/>
    <mergeCell ref="K230:M230"/>
    <mergeCell ref="R331:S331"/>
    <mergeCell ref="I291:J291"/>
    <mergeCell ref="K299:M299"/>
    <mergeCell ref="R299:S299"/>
    <mergeCell ref="I301:J301"/>
    <mergeCell ref="K309:M309"/>
    <mergeCell ref="R309:S309"/>
    <mergeCell ref="I311:J311"/>
    <mergeCell ref="K319:M319"/>
    <mergeCell ref="R319:S319"/>
    <mergeCell ref="I321:J321"/>
    <mergeCell ref="G212:I212"/>
    <mergeCell ref="E301:H301"/>
    <mergeCell ref="E311:H311"/>
    <mergeCell ref="E321:H321"/>
    <mergeCell ref="I273:J273"/>
    <mergeCell ref="R230:S230"/>
    <mergeCell ref="L224:O224"/>
    <mergeCell ref="K247:M247"/>
    <mergeCell ref="I281:J281"/>
    <mergeCell ref="E232:H232"/>
    <mergeCell ref="R247:S247"/>
    <mergeCell ref="AA263:AV263"/>
    <mergeCell ref="AA267:AV267"/>
    <mergeCell ref="AA283:AV283"/>
    <mergeCell ref="AA285:AV285"/>
    <mergeCell ref="AA234:AV234"/>
    <mergeCell ref="AA236:AV236"/>
    <mergeCell ref="I232:J232"/>
    <mergeCell ref="AA287:AV287"/>
    <mergeCell ref="AA29:AV29"/>
    <mergeCell ref="AA31:AV31"/>
    <mergeCell ref="AA36:AV36"/>
    <mergeCell ref="AA38:AV38"/>
    <mergeCell ref="AA40:AV40"/>
    <mergeCell ref="AA106:AV106"/>
    <mergeCell ref="AA108:AV108"/>
    <mergeCell ref="AA118:AV118"/>
    <mergeCell ref="AA120:AV120"/>
    <mergeCell ref="AA95:AV95"/>
    <mergeCell ref="AA100:AV100"/>
    <mergeCell ref="AA99:AV99"/>
    <mergeCell ref="AA49:AV49"/>
    <mergeCell ref="AA51:AV51"/>
    <mergeCell ref="AA53:AV53"/>
    <mergeCell ref="AA69:AV69"/>
    <mergeCell ref="AA71:AV71"/>
    <mergeCell ref="AA91:AV91"/>
    <mergeCell ref="AA93:AV93"/>
    <mergeCell ref="AA97:AV97"/>
    <mergeCell ref="AA83:AV83"/>
    <mergeCell ref="AA101:AV101"/>
    <mergeCell ref="AA42:AV42"/>
    <mergeCell ref="AA63:AV63"/>
    <mergeCell ref="L487:N487"/>
    <mergeCell ref="AA459:AV459"/>
    <mergeCell ref="AA461:AV461"/>
    <mergeCell ref="I404:J404"/>
    <mergeCell ref="AA423:AV423"/>
    <mergeCell ref="AA333:AV333"/>
    <mergeCell ref="AA335:AV335"/>
    <mergeCell ref="AA345:AV345"/>
    <mergeCell ref="K349:M349"/>
    <mergeCell ref="R349:S349"/>
    <mergeCell ref="S379:T379"/>
    <mergeCell ref="L380:N380"/>
    <mergeCell ref="S380:T380"/>
    <mergeCell ref="AA411:AV411"/>
    <mergeCell ref="AA415:AV415"/>
    <mergeCell ref="AA400:AV400"/>
    <mergeCell ref="J382:K382"/>
    <mergeCell ref="AA445:AV445"/>
    <mergeCell ref="AA447:AV447"/>
    <mergeCell ref="K402:M402"/>
    <mergeCell ref="R402:S402"/>
    <mergeCell ref="J441:K441"/>
    <mergeCell ref="K425:M425"/>
    <mergeCell ref="R425:S425"/>
    <mergeCell ref="I427:J427"/>
    <mergeCell ref="AA417:AV417"/>
    <mergeCell ref="AA457:AV457"/>
    <mergeCell ref="F441:I441"/>
    <mergeCell ref="P459:T459"/>
    <mergeCell ref="R467:S467"/>
    <mergeCell ref="AA477:AV477"/>
    <mergeCell ref="I469:J469"/>
    <mergeCell ref="E469:H469"/>
    <mergeCell ref="AA479:AV479"/>
    <mergeCell ref="R481:S481"/>
    <mergeCell ref="S486:T486"/>
    <mergeCell ref="AA530:AV530"/>
    <mergeCell ref="M536:O536"/>
    <mergeCell ref="AA491:AV491"/>
    <mergeCell ref="AA493:AV493"/>
    <mergeCell ref="R526:S526"/>
    <mergeCell ref="K495:M495"/>
    <mergeCell ref="R495:S495"/>
    <mergeCell ref="S500:T500"/>
    <mergeCell ref="L501:N501"/>
    <mergeCell ref="S501:T501"/>
    <mergeCell ref="AA507:AV507"/>
    <mergeCell ref="AA509:AV509"/>
    <mergeCell ref="AA521:AV521"/>
    <mergeCell ref="K534:M534"/>
    <mergeCell ref="R534:S534"/>
    <mergeCell ref="R513:S513"/>
    <mergeCell ref="K481:M481"/>
    <mergeCell ref="J489:K489"/>
    <mergeCell ref="K513:M513"/>
    <mergeCell ref="S487:T487"/>
    <mergeCell ref="J503:K503"/>
    <mergeCell ref="AA598:AV598"/>
    <mergeCell ref="AA602:AV602"/>
    <mergeCell ref="AA517:AV517"/>
    <mergeCell ref="K586:M586"/>
    <mergeCell ref="R586:S586"/>
    <mergeCell ref="K550:M550"/>
    <mergeCell ref="R550:S550"/>
    <mergeCell ref="S555:T555"/>
    <mergeCell ref="L556:N556"/>
    <mergeCell ref="S556:T556"/>
    <mergeCell ref="J558:K558"/>
    <mergeCell ref="K568:M568"/>
    <mergeCell ref="R568:S568"/>
    <mergeCell ref="K526:M526"/>
    <mergeCell ref="AA562:AV562"/>
    <mergeCell ref="AA574:AV574"/>
    <mergeCell ref="AA582:AV582"/>
    <mergeCell ref="K578:M578"/>
    <mergeCell ref="R578:S578"/>
    <mergeCell ref="AA572:AV572"/>
    <mergeCell ref="S541:T541"/>
    <mergeCell ref="L542:N542"/>
    <mergeCell ref="AA642:AV642"/>
    <mergeCell ref="K644:M644"/>
    <mergeCell ref="R644:S644"/>
    <mergeCell ref="AA638:AV638"/>
    <mergeCell ref="AA640:AV640"/>
    <mergeCell ref="AA630:AV630"/>
    <mergeCell ref="AA662:AV662"/>
    <mergeCell ref="AA632:AV632"/>
    <mergeCell ref="AA600:AV600"/>
    <mergeCell ref="K602:M602"/>
    <mergeCell ref="S608:T608"/>
    <mergeCell ref="AA604:AV604"/>
    <mergeCell ref="S607:T607"/>
    <mergeCell ref="L608:N608"/>
    <mergeCell ref="AA614:AV614"/>
    <mergeCell ref="R654:S654"/>
    <mergeCell ref="J656:L656"/>
    <mergeCell ref="K654:M654"/>
    <mergeCell ref="AA660:AV660"/>
    <mergeCell ref="S661:T661"/>
    <mergeCell ref="L662:N662"/>
    <mergeCell ref="S662:T662"/>
    <mergeCell ref="R634:S634"/>
    <mergeCell ref="U695:X695"/>
    <mergeCell ref="U696:X696"/>
    <mergeCell ref="M692:T692"/>
    <mergeCell ref="U692:X692"/>
    <mergeCell ref="M693:T693"/>
    <mergeCell ref="C695:H695"/>
    <mergeCell ref="C696:H696"/>
    <mergeCell ref="I694:L694"/>
    <mergeCell ref="I695:L695"/>
    <mergeCell ref="I696:L696"/>
    <mergeCell ref="C692:H692"/>
    <mergeCell ref="I692:L692"/>
    <mergeCell ref="M695:T695"/>
    <mergeCell ref="M696:T696"/>
    <mergeCell ref="U693:X693"/>
    <mergeCell ref="AA685:AV685"/>
    <mergeCell ref="D698:Y699"/>
    <mergeCell ref="J684:K684"/>
    <mergeCell ref="AA682:AV682"/>
    <mergeCell ref="AA684:AV684"/>
    <mergeCell ref="AA759:AV760"/>
    <mergeCell ref="F798:AG798"/>
    <mergeCell ref="F811:AG811"/>
    <mergeCell ref="AK790:AV790"/>
    <mergeCell ref="AO792:AP792"/>
    <mergeCell ref="AR792:AS792"/>
    <mergeCell ref="J776:K776"/>
    <mergeCell ref="Q776:W776"/>
    <mergeCell ref="J762:K762"/>
    <mergeCell ref="H767:R767"/>
    <mergeCell ref="J769:K769"/>
    <mergeCell ref="Q769:W769"/>
    <mergeCell ref="H774:R774"/>
    <mergeCell ref="H760:R760"/>
    <mergeCell ref="Q762:W762"/>
    <mergeCell ref="AA755:AV755"/>
    <mergeCell ref="L705:N705"/>
    <mergeCell ref="S705:T705"/>
    <mergeCell ref="I729:J729"/>
    <mergeCell ref="K727:M727"/>
    <mergeCell ref="R727:S727"/>
    <mergeCell ref="AA713:AV713"/>
    <mergeCell ref="AA723:AV723"/>
    <mergeCell ref="AA715:AV715"/>
    <mergeCell ref="K717:M717"/>
    <mergeCell ref="R717:S717"/>
    <mergeCell ref="I719:J719"/>
    <mergeCell ref="Q755:W755"/>
    <mergeCell ref="H753:R753"/>
    <mergeCell ref="E729:H729"/>
    <mergeCell ref="E747:H747"/>
    <mergeCell ref="K745:M745"/>
    <mergeCell ref="R745:S745"/>
    <mergeCell ref="K374:M374"/>
    <mergeCell ref="J339:K339"/>
    <mergeCell ref="K359:M359"/>
    <mergeCell ref="AA751:AV751"/>
    <mergeCell ref="AA753:AV753"/>
    <mergeCell ref="AA668:AV668"/>
    <mergeCell ref="AA678:AV678"/>
    <mergeCell ref="S681:T681"/>
    <mergeCell ref="L682:N682"/>
    <mergeCell ref="S682:T682"/>
    <mergeCell ref="R359:S359"/>
    <mergeCell ref="S364:T364"/>
    <mergeCell ref="S365:T365"/>
    <mergeCell ref="S704:T704"/>
    <mergeCell ref="P674:R674"/>
    <mergeCell ref="P676:R676"/>
    <mergeCell ref="M694:T694"/>
    <mergeCell ref="I693:L693"/>
    <mergeCell ref="AA703:AV703"/>
    <mergeCell ref="U694:X694"/>
    <mergeCell ref="K467:M467"/>
    <mergeCell ref="AA670:AV670"/>
    <mergeCell ref="AA616:AV616"/>
    <mergeCell ref="AA628:AV628"/>
    <mergeCell ref="I351:J351"/>
    <mergeCell ref="L337:N337"/>
    <mergeCell ref="F339:I339"/>
    <mergeCell ref="E351:H351"/>
    <mergeCell ref="F367:I367"/>
    <mergeCell ref="F382:I382"/>
    <mergeCell ref="E404:H404"/>
    <mergeCell ref="E427:H427"/>
    <mergeCell ref="AA584:AV584"/>
    <mergeCell ref="R374:S374"/>
    <mergeCell ref="F489:I489"/>
    <mergeCell ref="F503:I503"/>
    <mergeCell ref="E515:H515"/>
    <mergeCell ref="E528:H528"/>
    <mergeCell ref="F544:I544"/>
    <mergeCell ref="F558:I558"/>
    <mergeCell ref="E570:H570"/>
    <mergeCell ref="E580:H580"/>
    <mergeCell ref="I515:J515"/>
    <mergeCell ref="I580:J580"/>
    <mergeCell ref="I570:J570"/>
    <mergeCell ref="I528:J528"/>
    <mergeCell ref="L365:N365"/>
    <mergeCell ref="J367:K367"/>
    <mergeCell ref="F594:I594"/>
    <mergeCell ref="F610:I610"/>
    <mergeCell ref="F626:I626"/>
    <mergeCell ref="E636:H636"/>
    <mergeCell ref="E646:H646"/>
    <mergeCell ref="F664:I664"/>
    <mergeCell ref="F684:I684"/>
    <mergeCell ref="F707:I707"/>
    <mergeCell ref="E719:H719"/>
    <mergeCell ref="I636:J636"/>
    <mergeCell ref="C693:H693"/>
    <mergeCell ref="C694:H694"/>
  </mergeCells>
  <phoneticPr fontId="2"/>
  <conditionalFormatting sqref="G61">
    <cfRule type="expression" dxfId="248" priority="323">
      <formula>$AW$61</formula>
    </cfRule>
  </conditionalFormatting>
  <conditionalFormatting sqref="K51 P57 R61 P465 N469 R474 N636 R48">
    <cfRule type="expression" dxfId="247" priority="325">
      <formula>$AY48</formula>
    </cfRule>
  </conditionalFormatting>
  <conditionalFormatting sqref="I469 I636 G48">
    <cfRule type="expression" dxfId="246" priority="315">
      <formula>$AW48</formula>
    </cfRule>
  </conditionalFormatting>
  <conditionalFormatting sqref="P44">
    <cfRule type="expression" dxfId="245" priority="317">
      <formula>$AY44</formula>
    </cfRule>
  </conditionalFormatting>
  <conditionalFormatting sqref="K38">
    <cfRule type="expression" dxfId="244" priority="312">
      <formula>$AY38</formula>
    </cfRule>
  </conditionalFormatting>
  <conditionalFormatting sqref="G81:G82">
    <cfRule type="expression" dxfId="243" priority="310">
      <formula>$AW81</formula>
    </cfRule>
  </conditionalFormatting>
  <conditionalFormatting sqref="P77 R81:R82">
    <cfRule type="expression" dxfId="242" priority="311">
      <formula>$AY77</formula>
    </cfRule>
  </conditionalFormatting>
  <conditionalFormatting sqref="K71">
    <cfRule type="expression" dxfId="241" priority="308">
      <formula>$AY71</formula>
    </cfRule>
  </conditionalFormatting>
  <conditionalFormatting sqref="D77">
    <cfRule type="expression" dxfId="240" priority="307">
      <formula>$AW77</formula>
    </cfRule>
  </conditionalFormatting>
  <conditionalFormatting sqref="G95">
    <cfRule type="expression" dxfId="239" priority="305">
      <formula>$AW95</formula>
    </cfRule>
  </conditionalFormatting>
  <conditionalFormatting sqref="P91 R95">
    <cfRule type="expression" dxfId="238" priority="306">
      <formula>$AY91</formula>
    </cfRule>
  </conditionalFormatting>
  <conditionalFormatting sqref="K85">
    <cfRule type="expression" dxfId="237" priority="303">
      <formula>$AY85</formula>
    </cfRule>
  </conditionalFormatting>
  <conditionalFormatting sqref="D91">
    <cfRule type="expression" dxfId="236" priority="302">
      <formula>$AW91</formula>
    </cfRule>
  </conditionalFormatting>
  <conditionalFormatting sqref="Q110">
    <cfRule type="expression" dxfId="235" priority="301">
      <formula>$AY110</formula>
    </cfRule>
  </conditionalFormatting>
  <conditionalFormatting sqref="T108">
    <cfRule type="expression" dxfId="234" priority="300">
      <formula>$AY108</formula>
    </cfRule>
  </conditionalFormatting>
  <conditionalFormatting sqref="I116">
    <cfRule type="expression" dxfId="233" priority="298">
      <formula>$AW116</formula>
    </cfRule>
  </conditionalFormatting>
  <conditionalFormatting sqref="P112 N116">
    <cfRule type="expression" dxfId="232" priority="299">
      <formula>$AY112</formula>
    </cfRule>
  </conditionalFormatting>
  <conditionalFormatting sqref="D112">
    <cfRule type="expression" dxfId="231" priority="296">
      <formula>$AW112</formula>
    </cfRule>
  </conditionalFormatting>
  <conditionalFormatting sqref="O121">
    <cfRule type="expression" dxfId="230" priority="368">
      <formula>$AY120</formula>
    </cfRule>
  </conditionalFormatting>
  <conditionalFormatting sqref="I128">
    <cfRule type="expression" dxfId="229" priority="293">
      <formula>$AW128</formula>
    </cfRule>
  </conditionalFormatting>
  <conditionalFormatting sqref="P124 N128">
    <cfRule type="expression" dxfId="228" priority="294">
      <formula>$AY124</formula>
    </cfRule>
  </conditionalFormatting>
  <conditionalFormatting sqref="D124">
    <cfRule type="expression" dxfId="227" priority="291">
      <formula>$AW124</formula>
    </cfRule>
  </conditionalFormatting>
  <conditionalFormatting sqref="C138">
    <cfRule type="expression" dxfId="226" priority="290">
      <formula>$AW138</formula>
    </cfRule>
  </conditionalFormatting>
  <conditionalFormatting sqref="D138">
    <cfRule type="expression" dxfId="225" priority="289">
      <formula>$AY136</formula>
    </cfRule>
  </conditionalFormatting>
  <conditionalFormatting sqref="C154">
    <cfRule type="expression" dxfId="224" priority="288">
      <formula>$AW154</formula>
    </cfRule>
  </conditionalFormatting>
  <conditionalFormatting sqref="D154">
    <cfRule type="expression" dxfId="223" priority="287">
      <formula>$AY152</formula>
    </cfRule>
  </conditionalFormatting>
  <conditionalFormatting sqref="Q172">
    <cfRule type="expression" dxfId="222" priority="286">
      <formula>$AY170</formula>
    </cfRule>
  </conditionalFormatting>
  <conditionalFormatting sqref="C172">
    <cfRule type="expression" dxfId="221" priority="285">
      <formula>$AW172</formula>
    </cfRule>
  </conditionalFormatting>
  <conditionalFormatting sqref="C176">
    <cfRule type="expression" dxfId="220" priority="284">
      <formula>$AW176</formula>
    </cfRule>
  </conditionalFormatting>
  <conditionalFormatting sqref="Q176">
    <cfRule type="expression" dxfId="219" priority="283">
      <formula>$AY174</formula>
    </cfRule>
  </conditionalFormatting>
  <conditionalFormatting sqref="G184">
    <cfRule type="expression" dxfId="218" priority="281">
      <formula>$AW184</formula>
    </cfRule>
  </conditionalFormatting>
  <conditionalFormatting sqref="O61:P61">
    <cfRule type="expression" dxfId="217" priority="277">
      <formula>$AX61</formula>
    </cfRule>
  </conditionalFormatting>
  <conditionalFormatting sqref="P180 R184">
    <cfRule type="expression" dxfId="216" priority="282">
      <formula>$AY180</formula>
    </cfRule>
  </conditionalFormatting>
  <conditionalFormatting sqref="D180">
    <cfRule type="expression" dxfId="215" priority="279">
      <formula>$AW180</formula>
    </cfRule>
  </conditionalFormatting>
  <conditionalFormatting sqref="T189">
    <cfRule type="expression" dxfId="214" priority="278">
      <formula>$AY189</formula>
    </cfRule>
  </conditionalFormatting>
  <conditionalFormatting sqref="O81:P82">
    <cfRule type="expression" dxfId="213" priority="276">
      <formula>$AX81</formula>
    </cfRule>
  </conditionalFormatting>
  <conditionalFormatting sqref="O95:P95">
    <cfRule type="expression" dxfId="212" priority="275">
      <formula>$AX95</formula>
    </cfRule>
  </conditionalFormatting>
  <conditionalFormatting sqref="O184:P184">
    <cfRule type="expression" dxfId="211" priority="272">
      <formula>$AX184</formula>
    </cfRule>
  </conditionalFormatting>
  <conditionalFormatting sqref="T208">
    <cfRule type="expression" dxfId="210" priority="271">
      <formula>$AY208</formula>
    </cfRule>
  </conditionalFormatting>
  <conditionalFormatting sqref="T210">
    <cfRule type="expression" dxfId="209" priority="270">
      <formula>$AY210</formula>
    </cfRule>
  </conditionalFormatting>
  <conditionalFormatting sqref="K204">
    <cfRule type="expression" dxfId="208" priority="269">
      <formula>$AY204</formula>
    </cfRule>
  </conditionalFormatting>
  <conditionalFormatting sqref="T220">
    <cfRule type="expression" dxfId="207" priority="268">
      <formula>$AY220</formula>
    </cfRule>
  </conditionalFormatting>
  <conditionalFormatting sqref="G208:I208">
    <cfRule type="expression" dxfId="206" priority="267">
      <formula>$AW208</formula>
    </cfRule>
  </conditionalFormatting>
  <conditionalFormatting sqref="P208:R208">
    <cfRule type="expression" dxfId="205" priority="266">
      <formula>$AW208</formula>
    </cfRule>
  </conditionalFormatting>
  <conditionalFormatting sqref="G210:I210">
    <cfRule type="expression" dxfId="204" priority="265">
      <formula>$AW210</formula>
    </cfRule>
  </conditionalFormatting>
  <conditionalFormatting sqref="P210:R210">
    <cfRule type="expression" dxfId="203" priority="264">
      <formula>$AW210</formula>
    </cfRule>
  </conditionalFormatting>
  <conditionalFormatting sqref="P217">
    <cfRule type="expression" dxfId="202" priority="263">
      <formula>$AY217</formula>
    </cfRule>
  </conditionalFormatting>
  <conditionalFormatting sqref="Q224">
    <cfRule type="expression" dxfId="201" priority="262">
      <formula>$AY224</formula>
    </cfRule>
  </conditionalFormatting>
  <conditionalFormatting sqref="I232">
    <cfRule type="expression" dxfId="200" priority="260">
      <formula>$AW232</formula>
    </cfRule>
  </conditionalFormatting>
  <conditionalFormatting sqref="P228 N232">
    <cfRule type="expression" dxfId="199" priority="261">
      <formula>$AY228</formula>
    </cfRule>
  </conditionalFormatting>
  <conditionalFormatting sqref="D228">
    <cfRule type="expression" dxfId="198" priority="259">
      <formula>$AW228</formula>
    </cfRule>
  </conditionalFormatting>
  <conditionalFormatting sqref="C238">
    <cfRule type="expression" dxfId="197" priority="257">
      <formula>$AW238</formula>
    </cfRule>
  </conditionalFormatting>
  <conditionalFormatting sqref="D238">
    <cfRule type="expression" dxfId="196" priority="256">
      <formula>$AY238</formula>
    </cfRule>
  </conditionalFormatting>
  <conditionalFormatting sqref="I249">
    <cfRule type="expression" dxfId="195" priority="254">
      <formula>$AW249</formula>
    </cfRule>
  </conditionalFormatting>
  <conditionalFormatting sqref="P245 N249">
    <cfRule type="expression" dxfId="194" priority="255">
      <formula>$AY245</formula>
    </cfRule>
  </conditionalFormatting>
  <conditionalFormatting sqref="D245">
    <cfRule type="expression" dxfId="193" priority="253">
      <formula>$AW245</formula>
    </cfRule>
  </conditionalFormatting>
  <conditionalFormatting sqref="I259">
    <cfRule type="expression" dxfId="192" priority="250">
      <formula>$AW259</formula>
    </cfRule>
  </conditionalFormatting>
  <conditionalFormatting sqref="P255 N259">
    <cfRule type="expression" dxfId="191" priority="251">
      <formula>$AY255</formula>
    </cfRule>
  </conditionalFormatting>
  <conditionalFormatting sqref="D255">
    <cfRule type="expression" dxfId="190" priority="249">
      <formula>$AW255</formula>
    </cfRule>
  </conditionalFormatting>
  <conditionalFormatting sqref="I273">
    <cfRule type="expression" dxfId="189" priority="246">
      <formula>$AW273</formula>
    </cfRule>
  </conditionalFormatting>
  <conditionalFormatting sqref="P269 N273">
    <cfRule type="expression" dxfId="188" priority="247">
      <formula>$AY269</formula>
    </cfRule>
  </conditionalFormatting>
  <conditionalFormatting sqref="D269">
    <cfRule type="expression" dxfId="187" priority="245">
      <formula>$AW269</formula>
    </cfRule>
  </conditionalFormatting>
  <conditionalFormatting sqref="I281">
    <cfRule type="expression" dxfId="186" priority="242">
      <formula>$AW281</formula>
    </cfRule>
  </conditionalFormatting>
  <conditionalFormatting sqref="P277 N281">
    <cfRule type="expression" dxfId="185" priority="243">
      <formula>$AY277</formula>
    </cfRule>
  </conditionalFormatting>
  <conditionalFormatting sqref="D277">
    <cfRule type="expression" dxfId="184" priority="241">
      <formula>$AW277</formula>
    </cfRule>
  </conditionalFormatting>
  <conditionalFormatting sqref="I291">
    <cfRule type="expression" dxfId="183" priority="238">
      <formula>$AW291</formula>
    </cfRule>
  </conditionalFormatting>
  <conditionalFormatting sqref="P287 N291">
    <cfRule type="expression" dxfId="182" priority="239">
      <formula>$AY287</formula>
    </cfRule>
  </conditionalFormatting>
  <conditionalFormatting sqref="D287">
    <cfRule type="expression" dxfId="181" priority="237">
      <formula>$AW287</formula>
    </cfRule>
  </conditionalFormatting>
  <conditionalFormatting sqref="I301">
    <cfRule type="expression" dxfId="180" priority="234">
      <formula>$AW301</formula>
    </cfRule>
  </conditionalFormatting>
  <conditionalFormatting sqref="P297 N301">
    <cfRule type="expression" dxfId="179" priority="235">
      <formula>$AY297</formula>
    </cfRule>
  </conditionalFormatting>
  <conditionalFormatting sqref="D297">
    <cfRule type="expression" dxfId="178" priority="233">
      <formula>$AW297</formula>
    </cfRule>
  </conditionalFormatting>
  <conditionalFormatting sqref="I311">
    <cfRule type="expression" dxfId="177" priority="230">
      <formula>$AW311</formula>
    </cfRule>
  </conditionalFormatting>
  <conditionalFormatting sqref="P307 N311">
    <cfRule type="expression" dxfId="176" priority="231">
      <formula>$AY307</formula>
    </cfRule>
  </conditionalFormatting>
  <conditionalFormatting sqref="D307">
    <cfRule type="expression" dxfId="175" priority="229">
      <formula>$AW307</formula>
    </cfRule>
  </conditionalFormatting>
  <conditionalFormatting sqref="I321">
    <cfRule type="expression" dxfId="174" priority="226">
      <formula>$AW321</formula>
    </cfRule>
  </conditionalFormatting>
  <conditionalFormatting sqref="P317 N321">
    <cfRule type="expression" dxfId="173" priority="227">
      <formula>$AY317</formula>
    </cfRule>
  </conditionalFormatting>
  <conditionalFormatting sqref="D317">
    <cfRule type="expression" dxfId="172" priority="225">
      <formula>$AW317</formula>
    </cfRule>
  </conditionalFormatting>
  <conditionalFormatting sqref="C329">
    <cfRule type="expression" dxfId="171" priority="223">
      <formula>$AW329</formula>
    </cfRule>
  </conditionalFormatting>
  <conditionalFormatting sqref="J329:K329">
    <cfRule type="expression" dxfId="170" priority="222">
      <formula>$AY329</formula>
    </cfRule>
  </conditionalFormatting>
  <conditionalFormatting sqref="I351">
    <cfRule type="expression" dxfId="169" priority="216">
      <formula>$AW351</formula>
    </cfRule>
  </conditionalFormatting>
  <conditionalFormatting sqref="P347 N351">
    <cfRule type="expression" dxfId="168" priority="217">
      <formula>$AY347</formula>
    </cfRule>
  </conditionalFormatting>
  <conditionalFormatting sqref="D347">
    <cfRule type="expression" dxfId="167" priority="215">
      <formula>$AW347</formula>
    </cfRule>
  </conditionalFormatting>
  <conditionalFormatting sqref="E335">
    <cfRule type="expression" dxfId="166" priority="211">
      <formula>$AW335</formula>
    </cfRule>
  </conditionalFormatting>
  <conditionalFormatting sqref="Q335">
    <cfRule type="expression" dxfId="165" priority="369">
      <formula>$AY335</formula>
    </cfRule>
  </conditionalFormatting>
  <conditionalFormatting sqref="J339">
    <cfRule type="expression" dxfId="164" priority="371">
      <formula>$AW$339</formula>
    </cfRule>
  </conditionalFormatting>
  <conditionalFormatting sqref="O339">
    <cfRule type="expression" dxfId="163" priority="372">
      <formula>$AY339</formula>
    </cfRule>
  </conditionalFormatting>
  <conditionalFormatting sqref="C357">
    <cfRule type="expression" dxfId="162" priority="206">
      <formula>$AW357</formula>
    </cfRule>
  </conditionalFormatting>
  <conditionalFormatting sqref="J357:K357">
    <cfRule type="expression" dxfId="161" priority="205">
      <formula>$AY357</formula>
    </cfRule>
  </conditionalFormatting>
  <conditionalFormatting sqref="E363">
    <cfRule type="expression" dxfId="160" priority="200">
      <formula>$AW363</formula>
    </cfRule>
  </conditionalFormatting>
  <conditionalFormatting sqref="Q363">
    <cfRule type="expression" dxfId="159" priority="201">
      <formula>$AY363</formula>
    </cfRule>
  </conditionalFormatting>
  <conditionalFormatting sqref="J367">
    <cfRule type="expression" dxfId="158" priority="203">
      <formula>$AW367</formula>
    </cfRule>
  </conditionalFormatting>
  <conditionalFormatting sqref="O367">
    <cfRule type="expression" dxfId="157" priority="204">
      <formula>$AY367</formula>
    </cfRule>
  </conditionalFormatting>
  <conditionalFormatting sqref="C372">
    <cfRule type="expression" dxfId="156" priority="199">
      <formula>$AW372</formula>
    </cfRule>
  </conditionalFormatting>
  <conditionalFormatting sqref="J372:K372">
    <cfRule type="expression" dxfId="155" priority="198">
      <formula>$AY372</formula>
    </cfRule>
  </conditionalFormatting>
  <conditionalFormatting sqref="E378">
    <cfRule type="expression" dxfId="154" priority="193">
      <formula>$AW378</formula>
    </cfRule>
  </conditionalFormatting>
  <conditionalFormatting sqref="Q378">
    <cfRule type="expression" dxfId="153" priority="194">
      <formula>$AY378</formula>
    </cfRule>
  </conditionalFormatting>
  <conditionalFormatting sqref="J382">
    <cfRule type="expression" dxfId="152" priority="196">
      <formula>$AW382</formula>
    </cfRule>
  </conditionalFormatting>
  <conditionalFormatting sqref="O382">
    <cfRule type="expression" dxfId="151" priority="197">
      <formula>$AY382</formula>
    </cfRule>
  </conditionalFormatting>
  <conditionalFormatting sqref="C388">
    <cfRule type="expression" dxfId="150" priority="192">
      <formula>$AW388</formula>
    </cfRule>
  </conditionalFormatting>
  <conditionalFormatting sqref="D388">
    <cfRule type="expression" dxfId="149" priority="373">
      <formula>$AY388</formula>
    </cfRule>
  </conditionalFormatting>
  <conditionalFormatting sqref="I404">
    <cfRule type="expression" dxfId="148" priority="189">
      <formula>$AW404</formula>
    </cfRule>
  </conditionalFormatting>
  <conditionalFormatting sqref="P400 N404">
    <cfRule type="expression" dxfId="147" priority="190">
      <formula>$AY400</formula>
    </cfRule>
  </conditionalFormatting>
  <conditionalFormatting sqref="D400">
    <cfRule type="expression" dxfId="146" priority="188">
      <formula>$AW400</formula>
    </cfRule>
  </conditionalFormatting>
  <conditionalFormatting sqref="C413">
    <cfRule type="expression" dxfId="145" priority="185">
      <formula>$AW413</formula>
    </cfRule>
  </conditionalFormatting>
  <conditionalFormatting sqref="D413">
    <cfRule type="expression" dxfId="144" priority="186">
      <formula>$AY413</formula>
    </cfRule>
  </conditionalFormatting>
  <conditionalFormatting sqref="I427">
    <cfRule type="expression" dxfId="143" priority="183">
      <formula>$AW427</formula>
    </cfRule>
  </conditionalFormatting>
  <conditionalFormatting sqref="P423 N427">
    <cfRule type="expression" dxfId="142" priority="184">
      <formula>$AY423</formula>
    </cfRule>
  </conditionalFormatting>
  <conditionalFormatting sqref="D423">
    <cfRule type="expression" dxfId="141" priority="182">
      <formula>$AW423</formula>
    </cfRule>
  </conditionalFormatting>
  <conditionalFormatting sqref="C449">
    <cfRule type="expression" dxfId="140" priority="179">
      <formula>$AW449</formula>
    </cfRule>
  </conditionalFormatting>
  <conditionalFormatting sqref="D449">
    <cfRule type="expression" dxfId="139" priority="180">
      <formula>$AY449</formula>
    </cfRule>
  </conditionalFormatting>
  <conditionalFormatting sqref="P461">
    <cfRule type="expression" dxfId="138" priority="178">
      <formula>$AY462</formula>
    </cfRule>
  </conditionalFormatting>
  <conditionalFormatting sqref="C479">
    <cfRule type="expression" dxfId="137" priority="173">
      <formula>$AW479</formula>
    </cfRule>
  </conditionalFormatting>
  <conditionalFormatting sqref="K479">
    <cfRule type="expression" dxfId="136" priority="172">
      <formula>$AY479</formula>
    </cfRule>
  </conditionalFormatting>
  <conditionalFormatting sqref="C493">
    <cfRule type="expression" dxfId="135" priority="171">
      <formula>$AW493</formula>
    </cfRule>
  </conditionalFormatting>
  <conditionalFormatting sqref="J493:K493">
    <cfRule type="expression" dxfId="134" priority="170">
      <formula>$AY493</formula>
    </cfRule>
  </conditionalFormatting>
  <conditionalFormatting sqref="E485">
    <cfRule type="expression" dxfId="133" priority="165">
      <formula>$AW485</formula>
    </cfRule>
  </conditionalFormatting>
  <conditionalFormatting sqref="Q485">
    <cfRule type="expression" dxfId="132" priority="166">
      <formula>$AY485</formula>
    </cfRule>
  </conditionalFormatting>
  <conditionalFormatting sqref="J489">
    <cfRule type="expression" dxfId="131" priority="168">
      <formula>$AW489</formula>
    </cfRule>
  </conditionalFormatting>
  <conditionalFormatting sqref="O489">
    <cfRule type="expression" dxfId="130" priority="169">
      <formula>$AY489</formula>
    </cfRule>
  </conditionalFormatting>
  <conditionalFormatting sqref="E499">
    <cfRule type="expression" dxfId="129" priority="160">
      <formula>$AW499</formula>
    </cfRule>
  </conditionalFormatting>
  <conditionalFormatting sqref="R499">
    <cfRule type="expression" dxfId="128" priority="161">
      <formula>$AY499</formula>
    </cfRule>
  </conditionalFormatting>
  <conditionalFormatting sqref="J503">
    <cfRule type="expression" dxfId="127" priority="163">
      <formula>$AW503</formula>
    </cfRule>
  </conditionalFormatting>
  <conditionalFormatting sqref="O503">
    <cfRule type="expression" dxfId="126" priority="164">
      <formula>$AY503</formula>
    </cfRule>
  </conditionalFormatting>
  <conditionalFormatting sqref="P511 N515">
    <cfRule type="expression" dxfId="125" priority="159">
      <formula>$AY511</formula>
    </cfRule>
  </conditionalFormatting>
  <conditionalFormatting sqref="D511 I515">
    <cfRule type="expression" dxfId="124" priority="158">
      <formula>$AW511</formula>
    </cfRule>
  </conditionalFormatting>
  <conditionalFormatting sqref="O515:P515">
    <cfRule type="expression" dxfId="123" priority="157">
      <formula>$AX515</formula>
    </cfRule>
  </conditionalFormatting>
  <conditionalFormatting sqref="N528">
    <cfRule type="expression" dxfId="122" priority="156">
      <formula>$AY528</formula>
    </cfRule>
  </conditionalFormatting>
  <conditionalFormatting sqref="D523 I528">
    <cfRule type="expression" dxfId="121" priority="155">
      <formula>$AW523</formula>
    </cfRule>
  </conditionalFormatting>
  <conditionalFormatting sqref="D524">
    <cfRule type="expression" dxfId="120" priority="153">
      <formula>$AY524</formula>
    </cfRule>
  </conditionalFormatting>
  <conditionalFormatting sqref="C532">
    <cfRule type="expression" dxfId="119" priority="152">
      <formula>$AW532</formula>
    </cfRule>
  </conditionalFormatting>
  <conditionalFormatting sqref="J532:K532">
    <cfRule type="expression" dxfId="118" priority="151">
      <formula>$AY532</formula>
    </cfRule>
  </conditionalFormatting>
  <conditionalFormatting sqref="E540">
    <cfRule type="expression" dxfId="117" priority="146">
      <formula>$AW540</formula>
    </cfRule>
  </conditionalFormatting>
  <conditionalFormatting sqref="Q540">
    <cfRule type="expression" dxfId="116" priority="147">
      <formula>$AY540</formula>
    </cfRule>
  </conditionalFormatting>
  <conditionalFormatting sqref="J544">
    <cfRule type="expression" dxfId="115" priority="149">
      <formula>$AW544</formula>
    </cfRule>
  </conditionalFormatting>
  <conditionalFormatting sqref="O544">
    <cfRule type="expression" dxfId="114" priority="150">
      <formula>$AY544</formula>
    </cfRule>
  </conditionalFormatting>
  <conditionalFormatting sqref="Q536">
    <cfRule type="expression" dxfId="113" priority="145">
      <formula>$AY536</formula>
    </cfRule>
  </conditionalFormatting>
  <conditionalFormatting sqref="M536:O536">
    <cfRule type="expression" dxfId="112" priority="144">
      <formula>$AW$536</formula>
    </cfRule>
  </conditionalFormatting>
  <conditionalFormatting sqref="C548">
    <cfRule type="expression" dxfId="111" priority="143">
      <formula>$AW548</formula>
    </cfRule>
  </conditionalFormatting>
  <conditionalFormatting sqref="J548:K548">
    <cfRule type="expression" dxfId="110" priority="142">
      <formula>$AY548</formula>
    </cfRule>
  </conditionalFormatting>
  <conditionalFormatting sqref="E554">
    <cfRule type="expression" dxfId="109" priority="137">
      <formula>$AW554</formula>
    </cfRule>
  </conditionalFormatting>
  <conditionalFormatting sqref="Q554">
    <cfRule type="expression" dxfId="108" priority="138">
      <formula>$AY554</formula>
    </cfRule>
  </conditionalFormatting>
  <conditionalFormatting sqref="J558">
    <cfRule type="expression" dxfId="107" priority="140">
      <formula>$AW558</formula>
    </cfRule>
  </conditionalFormatting>
  <conditionalFormatting sqref="O558">
    <cfRule type="expression" dxfId="106" priority="141">
      <formula>$AY558</formula>
    </cfRule>
  </conditionalFormatting>
  <conditionalFormatting sqref="P566 N570">
    <cfRule type="expression" dxfId="105" priority="136">
      <formula>$AY566</formula>
    </cfRule>
  </conditionalFormatting>
  <conditionalFormatting sqref="D566 I570">
    <cfRule type="expression" dxfId="104" priority="135">
      <formula>$AW566</formula>
    </cfRule>
  </conditionalFormatting>
  <conditionalFormatting sqref="P576 N580">
    <cfRule type="expression" dxfId="103" priority="133">
      <formula>$AY576</formula>
    </cfRule>
  </conditionalFormatting>
  <conditionalFormatting sqref="D576 I580">
    <cfRule type="expression" dxfId="102" priority="132">
      <formula>$AW576</formula>
    </cfRule>
  </conditionalFormatting>
  <conditionalFormatting sqref="C584">
    <cfRule type="expression" dxfId="101" priority="130">
      <formula>$AW584</formula>
    </cfRule>
  </conditionalFormatting>
  <conditionalFormatting sqref="J584:K584">
    <cfRule type="expression" dxfId="100" priority="129">
      <formula>$AY584</formula>
    </cfRule>
  </conditionalFormatting>
  <conditionalFormatting sqref="E590">
    <cfRule type="expression" dxfId="99" priority="124">
      <formula>$AW590</formula>
    </cfRule>
  </conditionalFormatting>
  <conditionalFormatting sqref="Q590">
    <cfRule type="expression" dxfId="98" priority="125">
      <formula>$AY590</formula>
    </cfRule>
  </conditionalFormatting>
  <conditionalFormatting sqref="J594">
    <cfRule type="expression" dxfId="97" priority="127">
      <formula>$AW594</formula>
    </cfRule>
  </conditionalFormatting>
  <conditionalFormatting sqref="O594">
    <cfRule type="expression" dxfId="96" priority="128">
      <formula>$AY594</formula>
    </cfRule>
  </conditionalFormatting>
  <conditionalFormatting sqref="C600">
    <cfRule type="expression" dxfId="95" priority="123">
      <formula>$AW600</formula>
    </cfRule>
  </conditionalFormatting>
  <conditionalFormatting sqref="J600:K600">
    <cfRule type="expression" dxfId="94" priority="122">
      <formula>$AY600</formula>
    </cfRule>
  </conditionalFormatting>
  <conditionalFormatting sqref="E606">
    <cfRule type="expression" dxfId="93" priority="117">
      <formula>$AW606</formula>
    </cfRule>
  </conditionalFormatting>
  <conditionalFormatting sqref="Q606">
    <cfRule type="expression" dxfId="92" priority="118">
      <formula>$AY606</formula>
    </cfRule>
  </conditionalFormatting>
  <conditionalFormatting sqref="J610">
    <cfRule type="expression" dxfId="91" priority="120">
      <formula>$AW610</formula>
    </cfRule>
  </conditionalFormatting>
  <conditionalFormatting sqref="O610">
    <cfRule type="expression" dxfId="90" priority="121">
      <formula>$AY610</formula>
    </cfRule>
  </conditionalFormatting>
  <conditionalFormatting sqref="C616">
    <cfRule type="expression" dxfId="89" priority="116">
      <formula>$AW616</formula>
    </cfRule>
  </conditionalFormatting>
  <conditionalFormatting sqref="J616:K616">
    <cfRule type="expression" dxfId="88" priority="115">
      <formula>$AY616</formula>
    </cfRule>
  </conditionalFormatting>
  <conditionalFormatting sqref="E622">
    <cfRule type="expression" dxfId="87" priority="110">
      <formula>$AW622</formula>
    </cfRule>
  </conditionalFormatting>
  <conditionalFormatting sqref="Q622">
    <cfRule type="expression" dxfId="86" priority="111">
      <formula>$AY622</formula>
    </cfRule>
  </conditionalFormatting>
  <conditionalFormatting sqref="J626">
    <cfRule type="expression" dxfId="85" priority="113">
      <formula>$AW626</formula>
    </cfRule>
  </conditionalFormatting>
  <conditionalFormatting sqref="S626">
    <cfRule type="expression" dxfId="84" priority="114">
      <formula>$AY626</formula>
    </cfRule>
  </conditionalFormatting>
  <conditionalFormatting sqref="P632">
    <cfRule type="expression" dxfId="83" priority="109">
      <formula>$AY632</formula>
    </cfRule>
  </conditionalFormatting>
  <conditionalFormatting sqref="D632">
    <cfRule type="expression" dxfId="82" priority="108">
      <formula>$AW632</formula>
    </cfRule>
  </conditionalFormatting>
  <conditionalFormatting sqref="P642 N646">
    <cfRule type="expression" dxfId="81" priority="106">
      <formula>$AY642</formula>
    </cfRule>
  </conditionalFormatting>
  <conditionalFormatting sqref="D642 I646">
    <cfRule type="expression" dxfId="80" priority="105">
      <formula>$AW642</formula>
    </cfRule>
  </conditionalFormatting>
  <conditionalFormatting sqref="C652">
    <cfRule type="expression" dxfId="79" priority="103">
      <formula>$AW652</formula>
    </cfRule>
  </conditionalFormatting>
  <conditionalFormatting sqref="J652:K652">
    <cfRule type="expression" dxfId="78" priority="102">
      <formula>$AY652</formula>
    </cfRule>
  </conditionalFormatting>
  <conditionalFormatting sqref="E660">
    <cfRule type="expression" dxfId="77" priority="97">
      <formula>$AW660</formula>
    </cfRule>
  </conditionalFormatting>
  <conditionalFormatting sqref="Q660">
    <cfRule type="expression" dxfId="76" priority="98">
      <formula>$AY660</formula>
    </cfRule>
  </conditionalFormatting>
  <conditionalFormatting sqref="J664">
    <cfRule type="expression" dxfId="75" priority="100">
      <formula>$AW664</formula>
    </cfRule>
  </conditionalFormatting>
  <conditionalFormatting sqref="O664">
    <cfRule type="expression" dxfId="74" priority="101">
      <formula>$AY664</formula>
    </cfRule>
  </conditionalFormatting>
  <conditionalFormatting sqref="N656">
    <cfRule type="expression" dxfId="73" priority="96">
      <formula>$AY656</formula>
    </cfRule>
  </conditionalFormatting>
  <conditionalFormatting sqref="J656:L656">
    <cfRule type="expression" dxfId="72" priority="95">
      <formula>$AW$656</formula>
    </cfRule>
  </conditionalFormatting>
  <conditionalFormatting sqref="C670">
    <cfRule type="expression" dxfId="71" priority="94">
      <formula>$AW670</formula>
    </cfRule>
  </conditionalFormatting>
  <conditionalFormatting sqref="J670:K670">
    <cfRule type="expression" dxfId="70" priority="93">
      <formula>$AY670</formula>
    </cfRule>
  </conditionalFormatting>
  <conditionalFormatting sqref="T676">
    <cfRule type="expression" dxfId="69" priority="89">
      <formula>$AY676</formula>
    </cfRule>
  </conditionalFormatting>
  <conditionalFormatting sqref="P674:R674">
    <cfRule type="expression" dxfId="68" priority="88">
      <formula>$AW674</formula>
    </cfRule>
  </conditionalFormatting>
  <conditionalFormatting sqref="P676:R676">
    <cfRule type="expression" dxfId="67" priority="87">
      <formula>$AW676</formula>
    </cfRule>
  </conditionalFormatting>
  <conditionalFormatting sqref="E680">
    <cfRule type="expression" dxfId="66" priority="82">
      <formula>$AW680</formula>
    </cfRule>
  </conditionalFormatting>
  <conditionalFormatting sqref="Q680">
    <cfRule type="expression" dxfId="65" priority="83">
      <formula>$AY680</formula>
    </cfRule>
  </conditionalFormatting>
  <conditionalFormatting sqref="J684">
    <cfRule type="expression" dxfId="64" priority="85">
      <formula>$AW684</formula>
    </cfRule>
  </conditionalFormatting>
  <conditionalFormatting sqref="O684">
    <cfRule type="expression" dxfId="63" priority="86">
      <formula>$AY684</formula>
    </cfRule>
  </conditionalFormatting>
  <conditionalFormatting sqref="T674">
    <cfRule type="expression" dxfId="62" priority="81">
      <formula>$AY674</formula>
    </cfRule>
  </conditionalFormatting>
  <conditionalFormatting sqref="C688">
    <cfRule type="expression" dxfId="61" priority="80">
      <formula>$AW688</formula>
    </cfRule>
  </conditionalFormatting>
  <conditionalFormatting sqref="J688:K688">
    <cfRule type="expression" dxfId="60" priority="79">
      <formula>$AY688</formula>
    </cfRule>
  </conditionalFormatting>
  <conditionalFormatting sqref="I693:L693">
    <cfRule type="expression" dxfId="59" priority="78">
      <formula>$AW$693</formula>
    </cfRule>
  </conditionalFormatting>
  <conditionalFormatting sqref="U693:X693">
    <cfRule type="expression" dxfId="58" priority="77">
      <formula>$AW$693</formula>
    </cfRule>
  </conditionalFormatting>
  <conditionalFormatting sqref="I694:L694">
    <cfRule type="expression" dxfId="57" priority="76">
      <formula>$AW$693</formula>
    </cfRule>
  </conditionalFormatting>
  <conditionalFormatting sqref="I695:L695">
    <cfRule type="expression" dxfId="56" priority="75">
      <formula>$AW$693</formula>
    </cfRule>
  </conditionalFormatting>
  <conditionalFormatting sqref="I696:L696">
    <cfRule type="expression" dxfId="55" priority="74">
      <formula>$AW$693</formula>
    </cfRule>
  </conditionalFormatting>
  <conditionalFormatting sqref="U694:X694">
    <cfRule type="expression" dxfId="54" priority="73">
      <formula>$AW$693</formula>
    </cfRule>
  </conditionalFormatting>
  <conditionalFormatting sqref="U695:X695">
    <cfRule type="expression" dxfId="53" priority="72">
      <formula>$AW$693</formula>
    </cfRule>
  </conditionalFormatting>
  <conditionalFormatting sqref="U696:X696">
    <cfRule type="expression" dxfId="52" priority="71">
      <formula>$AW$693</formula>
    </cfRule>
  </conditionalFormatting>
  <conditionalFormatting sqref="I690">
    <cfRule type="expression" dxfId="51" priority="70">
      <formula>$AY690</formula>
    </cfRule>
  </conditionalFormatting>
  <conditionalFormatting sqref="E703">
    <cfRule type="expression" dxfId="50" priority="65">
      <formula>$AW703</formula>
    </cfRule>
  </conditionalFormatting>
  <conditionalFormatting sqref="Q703">
    <cfRule type="expression" dxfId="49" priority="66">
      <formula>$AY703</formula>
    </cfRule>
  </conditionalFormatting>
  <conditionalFormatting sqref="J707">
    <cfRule type="expression" dxfId="48" priority="68">
      <formula>$AW707</formula>
    </cfRule>
  </conditionalFormatting>
  <conditionalFormatting sqref="O707">
    <cfRule type="expression" dxfId="47" priority="69">
      <formula>$AY707</formula>
    </cfRule>
  </conditionalFormatting>
  <conditionalFormatting sqref="P715 N719">
    <cfRule type="expression" dxfId="46" priority="64">
      <formula>$AY715</formula>
    </cfRule>
  </conditionalFormatting>
  <conditionalFormatting sqref="D715 I719">
    <cfRule type="expression" dxfId="45" priority="63">
      <formula>$AW715</formula>
    </cfRule>
  </conditionalFormatting>
  <conditionalFormatting sqref="P725 N729">
    <cfRule type="expression" dxfId="44" priority="61">
      <formula>$AY725</formula>
    </cfRule>
  </conditionalFormatting>
  <conditionalFormatting sqref="D725 I729">
    <cfRule type="expression" dxfId="43" priority="60">
      <formula>$AW725</formula>
    </cfRule>
  </conditionalFormatting>
  <conditionalFormatting sqref="E739 N747">
    <cfRule type="expression" dxfId="42" priority="58">
      <formula>$AY739</formula>
    </cfRule>
  </conditionalFormatting>
  <conditionalFormatting sqref="D739 I747">
    <cfRule type="expression" dxfId="41" priority="57">
      <formula>$AW739</formula>
    </cfRule>
  </conditionalFormatting>
  <conditionalFormatting sqref="H758">
    <cfRule type="expression" dxfId="40" priority="55">
      <formula>$AY758</formula>
    </cfRule>
  </conditionalFormatting>
  <conditionalFormatting sqref="Q758">
    <cfRule type="expression" dxfId="39" priority="54">
      <formula>$AY758</formula>
    </cfRule>
  </conditionalFormatting>
  <conditionalFormatting sqref="J755:K755">
    <cfRule type="expression" dxfId="38" priority="53">
      <formula>$AW755</formula>
    </cfRule>
  </conditionalFormatting>
  <conditionalFormatting sqref="Q755:W755">
    <cfRule type="expression" dxfId="37" priority="50">
      <formula>$AW$755</formula>
    </cfRule>
  </conditionalFormatting>
  <conditionalFormatting sqref="H782">
    <cfRule type="expression" dxfId="36" priority="29">
      <formula>$AY782</formula>
    </cfRule>
  </conditionalFormatting>
  <conditionalFormatting sqref="Q782">
    <cfRule type="expression" dxfId="35" priority="28">
      <formula>$AY782</formula>
    </cfRule>
  </conditionalFormatting>
  <conditionalFormatting sqref="H765">
    <cfRule type="expression" dxfId="34" priority="45">
      <formula>$AY765</formula>
    </cfRule>
  </conditionalFormatting>
  <conditionalFormatting sqref="Q765">
    <cfRule type="expression" dxfId="33" priority="44">
      <formula>$AY765</formula>
    </cfRule>
  </conditionalFormatting>
  <conditionalFormatting sqref="J762:K762">
    <cfRule type="expression" dxfId="32" priority="43">
      <formula>$AW762</formula>
    </cfRule>
  </conditionalFormatting>
  <conditionalFormatting sqref="H772">
    <cfRule type="expression" dxfId="31" priority="41">
      <formula>$AY772</formula>
    </cfRule>
  </conditionalFormatting>
  <conditionalFormatting sqref="Q772">
    <cfRule type="expression" dxfId="30" priority="40">
      <formula>$AY772</formula>
    </cfRule>
  </conditionalFormatting>
  <conditionalFormatting sqref="J769:K769">
    <cfRule type="expression" dxfId="29" priority="39">
      <formula>$AW769</formula>
    </cfRule>
  </conditionalFormatting>
  <conditionalFormatting sqref="Q769:W769">
    <cfRule type="expression" dxfId="28" priority="38">
      <formula>$AW$769</formula>
    </cfRule>
  </conditionalFormatting>
  <conditionalFormatting sqref="H779">
    <cfRule type="expression" dxfId="27" priority="37">
      <formula>$AY779</formula>
    </cfRule>
  </conditionalFormatting>
  <conditionalFormatting sqref="Q779">
    <cfRule type="expression" dxfId="26" priority="36">
      <formula>$AY779</formula>
    </cfRule>
  </conditionalFormatting>
  <conditionalFormatting sqref="J776:K776">
    <cfRule type="expression" dxfId="25" priority="35">
      <formula>$AW776</formula>
    </cfRule>
  </conditionalFormatting>
  <conditionalFormatting sqref="Q776:W776">
    <cfRule type="expression" dxfId="24" priority="34">
      <formula>$AW$776</formula>
    </cfRule>
  </conditionalFormatting>
  <conditionalFormatting sqref="O441">
    <cfRule type="expression" dxfId="23" priority="25">
      <formula>$AY$441</formula>
    </cfRule>
  </conditionalFormatting>
  <conditionalFormatting sqref="L431">
    <cfRule type="expression" dxfId="22" priority="24">
      <formula>$AY$431</formula>
    </cfRule>
  </conditionalFormatting>
  <conditionalFormatting sqref="Q437">
    <cfRule type="expression" dxfId="21" priority="23">
      <formula>$AY$437</formula>
    </cfRule>
  </conditionalFormatting>
  <conditionalFormatting sqref="E437">
    <cfRule type="expression" dxfId="20" priority="22">
      <formula>$AW$437</formula>
    </cfRule>
  </conditionalFormatting>
  <conditionalFormatting sqref="J441:K441">
    <cfRule type="expression" dxfId="19" priority="21">
      <formula>$AW$441</formula>
    </cfRule>
  </conditionalFormatting>
  <conditionalFormatting sqref="R97">
    <cfRule type="expression" dxfId="18" priority="20">
      <formula>$AY$97</formula>
    </cfRule>
  </conditionalFormatting>
  <conditionalFormatting sqref="D44">
    <cfRule type="expression" dxfId="17" priority="19">
      <formula>$AW$44</formula>
    </cfRule>
  </conditionalFormatting>
  <conditionalFormatting sqref="O48:P48">
    <cfRule type="expression" dxfId="16" priority="18">
      <formula>$AX$48</formula>
    </cfRule>
  </conditionalFormatting>
  <conditionalFormatting sqref="D57">
    <cfRule type="expression" dxfId="15" priority="17">
      <formula>$AW$57</formula>
    </cfRule>
  </conditionalFormatting>
  <conditionalFormatting sqref="L224:O224">
    <cfRule type="expression" dxfId="14" priority="16">
      <formula>$AW$224</formula>
    </cfRule>
  </conditionalFormatting>
  <conditionalFormatting sqref="P216:S216">
    <cfRule type="expression" dxfId="13" priority="15">
      <formula>$AW$216</formula>
    </cfRule>
  </conditionalFormatting>
  <conditionalFormatting sqref="J672">
    <cfRule type="expression" dxfId="12" priority="14">
      <formula>$AZ$672</formula>
    </cfRule>
  </conditionalFormatting>
  <conditionalFormatting sqref="D698:Y699">
    <cfRule type="expression" dxfId="11" priority="13">
      <formula>$AZ$698</formula>
    </cfRule>
  </conditionalFormatting>
  <conditionalFormatting sqref="P459:T459">
    <cfRule type="expression" dxfId="10" priority="12">
      <formula>$AW$459</formula>
    </cfRule>
  </conditionalFormatting>
  <conditionalFormatting sqref="D465">
    <cfRule type="expression" dxfId="9" priority="11">
      <formula>$AW$459</formula>
    </cfRule>
  </conditionalFormatting>
  <conditionalFormatting sqref="G212:I212">
    <cfRule type="expression" dxfId="8" priority="10">
      <formula>$AW212</formula>
    </cfRule>
  </conditionalFormatting>
  <conditionalFormatting sqref="P212:R212">
    <cfRule type="expression" dxfId="7" priority="9">
      <formula>$AW212</formula>
    </cfRule>
  </conditionalFormatting>
  <conditionalFormatting sqref="Q757:R757">
    <cfRule type="expression" dxfId="6" priority="7">
      <formula>$AW755</formula>
    </cfRule>
  </conditionalFormatting>
  <conditionalFormatting sqref="Q764:R764">
    <cfRule type="expression" dxfId="5" priority="6">
      <formula>$AW762</formula>
    </cfRule>
  </conditionalFormatting>
  <conditionalFormatting sqref="Q771:R771">
    <cfRule type="expression" dxfId="4" priority="5">
      <formula>$AW769</formula>
    </cfRule>
  </conditionalFormatting>
  <conditionalFormatting sqref="Q778:R778">
    <cfRule type="expression" dxfId="3" priority="4">
      <formula>$AW776</formula>
    </cfRule>
  </conditionalFormatting>
  <conditionalFormatting sqref="O65:Q65">
    <cfRule type="expression" dxfId="2" priority="3">
      <formula>$AW$65</formula>
    </cfRule>
  </conditionalFormatting>
  <conditionalFormatting sqref="O67">
    <cfRule type="expression" dxfId="1" priority="2">
      <formula>$AY$65</formula>
    </cfRule>
  </conditionalFormatting>
  <conditionalFormatting sqref="Q762:W762">
    <cfRule type="expression" dxfId="0" priority="1">
      <formula>$AW$769</formula>
    </cfRule>
  </conditionalFormatting>
  <dataValidations count="39">
    <dataValidation type="list" allowBlank="1" showInputMessage="1" showErrorMessage="1" error="有効な値（1,2）から選択してください。" sqref="C51 C38 D739 D725 C71 D715 C85 D576 D632 C584 D180 C204 C220 D228 D245 D255 D269 D277 D287 D566 D307 D317 C329 D347 E335 C357 C548 C372 C616 C600 D423 C532 C479 C493 C652 D642 D511 D523 D124 D112">
      <formula1>"1,2"</formula1>
    </dataValidation>
    <dataValidation type="list" allowBlank="1" showInputMessage="1" showErrorMessage="1" error="有効な値（1,2,3,4,5,6）から選択してください。" sqref="C138 C154">
      <formula1>"1,2,3,4,5,6"</formula1>
    </dataValidation>
    <dataValidation type="list" allowBlank="1" showInputMessage="1" showErrorMessage="1" error="有効な値（1,2,3）から選択してください。" sqref="C172 C176 C413 C449">
      <formula1>"1,2,3"</formula1>
    </dataValidation>
    <dataValidation type="list" allowBlank="1" showInputMessage="1" showErrorMessage="1" error="有効な値（1,2,3,4）から選択してください。" sqref="C388">
      <formula1>"1,2,3,4"</formula1>
    </dataValidation>
    <dataValidation type="whole" allowBlank="1" showInputMessage="1" showErrorMessage="1" error="整数(&gt;0)で入力してください。" sqref="G48:H48 G61:H61 G81:H81 M536:O536 G184:H184 G95:H95">
      <formula1>1</formula1>
      <formula2>99</formula2>
    </dataValidation>
    <dataValidation type="whole" allowBlank="1" showInputMessage="1" showErrorMessage="1" error="整数(≧0)で入力してください。" sqref="I693:L696 U693:X696">
      <formula1>0</formula1>
      <formula2>9999</formula2>
    </dataValidation>
    <dataValidation type="whole" allowBlank="1" showInputMessage="1" showErrorMessage="1" error="整数(≧0)で入力してください。" sqref="Q776:W776 Q755:W755 Q762:W762 Q769:W769">
      <formula1>0</formula1>
      <formula2>2000000000</formula2>
    </dataValidation>
    <dataValidation type="list" allowBlank="1" showInputMessage="1" showErrorMessage="1" sqref="C431">
      <formula1>"1,2"</formula1>
    </dataValidation>
    <dataValidation type="whole" allowBlank="1" showInputMessage="1" showErrorMessage="1" error="整数(≧0)で入力してください。" sqref="T188:U188 N99:P99 O65:Q65">
      <formula1>0</formula1>
      <formula2>100</formula2>
    </dataValidation>
    <dataValidation type="whole" allowBlank="1" showInputMessage="1" showErrorMessage="1" error="整数(&gt;0)で入力してください。" sqref="L224:O224">
      <formula1>1</formula1>
      <formula2>999</formula2>
    </dataValidation>
    <dataValidation type="whole" allowBlank="1" showInputMessage="1" showErrorMessage="1" error="整数で入力してください。" sqref="G82:H82">
      <formula1>0</formula1>
      <formula2>9999</formula2>
    </dataValidation>
    <dataValidation type="decimal" allowBlank="1" showInputMessage="1" showErrorMessage="1" error="小数点数で入力してください。" sqref="P460 Q460:T461">
      <formula1>0</formula1>
      <formula2>9999</formula2>
    </dataValidation>
    <dataValidation type="list" allowBlank="1" showInputMessage="1" showErrorMessage="1" error="有効な値（1,2,3,4,5,6）から選択してください。" sqref="C238">
      <formula1>"1,2"</formula1>
    </dataValidation>
    <dataValidation type="decimal" allowBlank="1" showInputMessage="1" showErrorMessage="1" error="小数点数(&gt;0)で入力してください。" sqref="P216:S216">
      <formula1>0.01</formula1>
      <formula2>2000000000</formula2>
    </dataValidation>
    <dataValidation type="list" allowBlank="1" showInputMessage="1" showErrorMessage="1" error="有効な値（1,2）から選択してください。" sqref="D44">
      <formula1>IF($C$38=2,$BB$44,$BA$44:$BB$44)</formula1>
    </dataValidation>
    <dataValidation type="list" allowBlank="1" showInputMessage="1" showErrorMessage="1" error="有効な値（1,2）から選択してください。" sqref="D57">
      <formula1>IF($C$51=2,$BB$57,$BA$57:$BB$57)</formula1>
    </dataValidation>
    <dataValidation type="list" allowBlank="1" showInputMessage="1" showErrorMessage="1" error="有効な値（1,2）から選択してください。" sqref="D77">
      <formula1>IF($C$71=2,$BB$77,$BA$77:$BB$77)</formula1>
    </dataValidation>
    <dataValidation type="list" allowBlank="1" showInputMessage="1" showErrorMessage="1" error="有効な値（1,2）から選択してください。" sqref="D91">
      <formula1>IF($C$85=2,$BB$91,$BA$91:$BB$91)</formula1>
    </dataValidation>
    <dataValidation type="list" allowBlank="1" showInputMessage="1" showErrorMessage="1" error="有効な値（1,2）から選択してください。" sqref="E363">
      <formula1>IF($C$357=2,$BB$363,$BA$363:$BB$363)</formula1>
    </dataValidation>
    <dataValidation type="list" allowBlank="1" showInputMessage="1" showErrorMessage="1" error="有効な値（1,2）から選択してください。" sqref="E378">
      <formula1>IF($C$372=2,$BB$378,$BA$378:$BB$378)</formula1>
    </dataValidation>
    <dataValidation type="list" allowBlank="1" showInputMessage="1" showErrorMessage="1" sqref="E437">
      <formula1>IF($C$431=2,$BB$437,$BA$437:$BB$437)</formula1>
    </dataValidation>
    <dataValidation type="list" allowBlank="1" showInputMessage="1" showErrorMessage="1" error="有効な値（1,2）から選択してください。" sqref="E485">
      <formula1>IF($C$479=2,$BB$485,$BA$485:$BB$485)</formula1>
    </dataValidation>
    <dataValidation type="list" allowBlank="1" showInputMessage="1" showErrorMessage="1" error="有効な値（1,2）から選択してください。" sqref="E499">
      <formula1>IF($C$493=2,$BB$499,$BA$499:$BB$499)</formula1>
    </dataValidation>
    <dataValidation type="list" allowBlank="1" showInputMessage="1" showErrorMessage="1" error="有効な値（1,2）から選択してください。" sqref="E540">
      <formula1>IF($C$532=2,$BB$540,$BA$540:$BB$540)</formula1>
    </dataValidation>
    <dataValidation type="list" allowBlank="1" showInputMessage="1" showErrorMessage="1" error="有効な値（1,2）から選択してください。" sqref="E554">
      <formula1>IF($C$548=2,$BB$554,$BA$554:$BB$554)</formula1>
    </dataValidation>
    <dataValidation type="list" allowBlank="1" showInputMessage="1" showErrorMessage="1" error="有効な値（1,2）から選択してください。" sqref="E590">
      <formula1>IF($C$584=2,$BB$590,$BA$590:$BB$590)</formula1>
    </dataValidation>
    <dataValidation type="list" allowBlank="1" showInputMessage="1" showErrorMessage="1" error="有効な値（1,2）から選択してください。" sqref="E606">
      <formula1>IF($C$600=2,$BB$606,$BA$606:$BB$606)</formula1>
    </dataValidation>
    <dataValidation type="list" allowBlank="1" showInputMessage="1" showErrorMessage="1" error="有効な値（1,2）から選択してください。" sqref="E622">
      <formula1>IF($C$616=2,$BB$622,$BA$622:$BB$622)</formula1>
    </dataValidation>
    <dataValidation type="list" allowBlank="1" showInputMessage="1" showErrorMessage="1" error="有効な値（1,2）から選択してください。" sqref="E660">
      <formula1>IF($C$652=2,$BB$660,$BA$660:$BB$660)</formula1>
    </dataValidation>
    <dataValidation type="list" allowBlank="1" showInputMessage="1" showErrorMessage="1" error="有効な値（1,2）から選択してください。" sqref="E680">
      <formula1>IF($C$670=2,$BB$680,$BA$680:$BB$680)</formula1>
    </dataValidation>
    <dataValidation type="list" allowBlank="1" showInputMessage="1" showErrorMessage="1" error="有効な値（1,2）から選択してください。" sqref="E703">
      <formula1>IF($C$688=2,$BB$703,$BA$703:$BB$703)</formula1>
    </dataValidation>
    <dataValidation type="list" allowBlank="1" showInputMessage="1" showErrorMessage="1" error="有効な値（1,2）から選択してください。" sqref="D297">
      <formula1>IF($C$220=2,$BB$297,$BA$297:$BB$297)</formula1>
    </dataValidation>
    <dataValidation type="list" allowBlank="1" showInputMessage="1" showErrorMessage="1" error="有効な値（1,2）から選択してください。" sqref="D400">
      <formula1>IF($C$388=4,$BB$400,$BA$400:$BB$400)</formula1>
    </dataValidation>
    <dataValidation type="list" allowBlank="1" showInputMessage="1" showErrorMessage="1" error="有効な値（1,2）から選択してください。" sqref="D465">
      <formula1>IF($C$449=3,$BB$465,$BA$465:$BB$465)</formula1>
    </dataValidation>
    <dataValidation type="whole" allowBlank="1" showInputMessage="1" showErrorMessage="1" error="整数(&gt;0)で入力してください。" sqref="J656:L656 P676:R676 P674:R674">
      <formula1>1</formula1>
      <formula2>9999</formula2>
    </dataValidation>
    <dataValidation type="decimal" operator="greaterThan" allowBlank="1" showInputMessage="1" showErrorMessage="1" error="小数点数(≧0)で入力してください。" sqref="G208:I208 G210:I210 P208:R208 P210:R210 G212:I212 P212:R212">
      <formula1>0</formula1>
    </dataValidation>
    <dataValidation type="decimal" allowBlank="1" showInputMessage="1" showErrorMessage="1" error="小数点数(≧0)で入力してください。" sqref="P459:T459">
      <formula1>0</formula1>
      <formula2>9999</formula2>
    </dataValidation>
    <dataValidation type="whole" allowBlank="1" showInputMessage="1" showErrorMessage="1" error="1～100の間で入力してください。" sqref="Q778:R778 Q771:R771 Q764:R764 Q757:R757">
      <formula1>1</formula1>
      <formula2>100</formula2>
    </dataValidation>
    <dataValidation type="decimal" allowBlank="1" showInputMessage="1" showErrorMessage="1" error="整数(≧0)で入力してください。" sqref="O120:S120">
      <formula1>0</formula1>
      <formula2>2000000000</formula2>
    </dataValidation>
  </dataValidations>
  <pageMargins left="0.7" right="0.7" top="0.75" bottom="0.75" header="0.3" footer="0.3"/>
  <pageSetup paperSize="9" scale="95" fitToWidth="0" fitToHeight="0" orientation="landscape" r:id="rId1"/>
  <headerFooter>
    <oddFooter>&amp;R&amp;P</oddFooter>
  </headerFooter>
  <rowBreaks count="19" manualBreakCount="19">
    <brk id="48" max="47" man="1"/>
    <brk id="102" max="47" man="1"/>
    <brk id="151" max="16383" man="1"/>
    <brk id="195" max="16383" man="1"/>
    <brk id="242" max="47" man="1"/>
    <brk id="282" max="47" man="1"/>
    <brk id="324" max="47" man="1"/>
    <brk id="369" max="47" man="1"/>
    <brk id="408" max="47" man="1"/>
    <brk id="442" max="47" man="1"/>
    <brk id="474" max="47" man="1"/>
    <brk id="518" max="47" man="1"/>
    <brk id="559" max="47" man="1"/>
    <brk id="595" max="47" man="1"/>
    <brk id="637" max="47" man="1"/>
    <brk id="665" max="47" man="1"/>
    <brk id="708" max="47" man="1"/>
    <brk id="748" max="47" man="1"/>
    <brk id="78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ltText="">
                <anchor moveWithCells="1">
                  <from>
                    <xdr:col>1</xdr:col>
                    <xdr:colOff>0</xdr:colOff>
                    <xdr:row>794</xdr:row>
                    <xdr:rowOff>133350</xdr:rowOff>
                  </from>
                  <to>
                    <xdr:col>4</xdr:col>
                    <xdr:colOff>47625</xdr:colOff>
                    <xdr:row>796</xdr:row>
                    <xdr:rowOff>66675</xdr:rowOff>
                  </to>
                </anchor>
              </controlPr>
            </control>
          </mc:Choice>
        </mc:AlternateContent>
        <mc:AlternateContent xmlns:mc="http://schemas.openxmlformats.org/markup-compatibility/2006">
          <mc:Choice Requires="x14">
            <control shapeId="2051" r:id="rId5" name="Check Box 3">
              <controlPr defaultSize="0" autoFill="0" autoLine="0" autoPict="0" altText="">
                <anchor moveWithCells="1">
                  <from>
                    <xdr:col>8</xdr:col>
                    <xdr:colOff>104775</xdr:colOff>
                    <xdr:row>794</xdr:row>
                    <xdr:rowOff>133350</xdr:rowOff>
                  </from>
                  <to>
                    <xdr:col>13</xdr:col>
                    <xdr:colOff>104775</xdr:colOff>
                    <xdr:row>796</xdr:row>
                    <xdr:rowOff>66675</xdr:rowOff>
                  </to>
                </anchor>
              </controlPr>
            </control>
          </mc:Choice>
        </mc:AlternateContent>
        <mc:AlternateContent xmlns:mc="http://schemas.openxmlformats.org/markup-compatibility/2006">
          <mc:Choice Requires="x14">
            <control shapeId="2052" r:id="rId6" name="Check Box 4">
              <controlPr defaultSize="0" autoFill="0" autoLine="0" autoPict="0" altText="">
                <anchor moveWithCells="1">
                  <from>
                    <xdr:col>18</xdr:col>
                    <xdr:colOff>161925</xdr:colOff>
                    <xdr:row>794</xdr:row>
                    <xdr:rowOff>133350</xdr:rowOff>
                  </from>
                  <to>
                    <xdr:col>26</xdr:col>
                    <xdr:colOff>66675</xdr:colOff>
                    <xdr:row>796</xdr:row>
                    <xdr:rowOff>66675</xdr:rowOff>
                  </to>
                </anchor>
              </controlPr>
            </control>
          </mc:Choice>
        </mc:AlternateContent>
        <mc:AlternateContent xmlns:mc="http://schemas.openxmlformats.org/markup-compatibility/2006">
          <mc:Choice Requires="x14">
            <control shapeId="2053" r:id="rId7" name="Check Box 5">
              <controlPr defaultSize="0" autoFill="0" autoLine="0" autoPict="0" altText="">
                <anchor moveWithCells="1">
                  <from>
                    <xdr:col>1</xdr:col>
                    <xdr:colOff>0</xdr:colOff>
                    <xdr:row>796</xdr:row>
                    <xdr:rowOff>95250</xdr:rowOff>
                  </from>
                  <to>
                    <xdr:col>4</xdr:col>
                    <xdr:colOff>47625</xdr:colOff>
                    <xdr:row>798</xdr:row>
                    <xdr:rowOff>28575</xdr:rowOff>
                  </to>
                </anchor>
              </controlPr>
            </control>
          </mc:Choice>
        </mc:AlternateContent>
        <mc:AlternateContent xmlns:mc="http://schemas.openxmlformats.org/markup-compatibility/2006">
          <mc:Choice Requires="x14">
            <control shapeId="2054" r:id="rId8" name="Check Box 6">
              <controlPr defaultSize="0" autoFill="0" autoLine="0" autoPict="0" altText="">
                <anchor moveWithCells="1">
                  <from>
                    <xdr:col>26</xdr:col>
                    <xdr:colOff>133350</xdr:colOff>
                    <xdr:row>794</xdr:row>
                    <xdr:rowOff>133350</xdr:rowOff>
                  </from>
                  <to>
                    <xdr:col>34</xdr:col>
                    <xdr:colOff>47625</xdr:colOff>
                    <xdr:row>796</xdr:row>
                    <xdr:rowOff>66675</xdr:rowOff>
                  </to>
                </anchor>
              </controlPr>
            </control>
          </mc:Choice>
        </mc:AlternateContent>
        <mc:AlternateContent xmlns:mc="http://schemas.openxmlformats.org/markup-compatibility/2006">
          <mc:Choice Requires="x14">
            <control shapeId="2055" r:id="rId9" name="Check Box 7">
              <controlPr defaultSize="0" autoFill="0" autoLine="0" autoPict="0" altText="">
                <anchor moveWithCells="1">
                  <from>
                    <xdr:col>13</xdr:col>
                    <xdr:colOff>123825</xdr:colOff>
                    <xdr:row>794</xdr:row>
                    <xdr:rowOff>133350</xdr:rowOff>
                  </from>
                  <to>
                    <xdr:col>16</xdr:col>
                    <xdr:colOff>171450</xdr:colOff>
                    <xdr:row>796</xdr:row>
                    <xdr:rowOff>66675</xdr:rowOff>
                  </to>
                </anchor>
              </controlPr>
            </control>
          </mc:Choice>
        </mc:AlternateContent>
        <mc:AlternateContent xmlns:mc="http://schemas.openxmlformats.org/markup-compatibility/2006">
          <mc:Choice Requires="x14">
            <control shapeId="2056" r:id="rId10" name="Check Box 8">
              <controlPr defaultSize="0" autoFill="0" autoLine="0" autoPict="0" altText="">
                <anchor moveWithCells="1">
                  <from>
                    <xdr:col>5</xdr:col>
                    <xdr:colOff>0</xdr:colOff>
                    <xdr:row>794</xdr:row>
                    <xdr:rowOff>133350</xdr:rowOff>
                  </from>
                  <to>
                    <xdr:col>8</xdr:col>
                    <xdr:colOff>47625</xdr:colOff>
                    <xdr:row>796</xdr:row>
                    <xdr:rowOff>66675</xdr:rowOff>
                  </to>
                </anchor>
              </controlPr>
            </control>
          </mc:Choice>
        </mc:AlternateContent>
        <mc:AlternateContent xmlns:mc="http://schemas.openxmlformats.org/markup-compatibility/2006">
          <mc:Choice Requires="x14">
            <control shapeId="2057" r:id="rId11" name="Check Box 9">
              <controlPr defaultSize="0" autoFill="0" autoLine="0" autoPict="0" altText="">
                <anchor moveWithCells="1">
                  <from>
                    <xdr:col>1</xdr:col>
                    <xdr:colOff>0</xdr:colOff>
                    <xdr:row>802</xdr:row>
                    <xdr:rowOff>0</xdr:rowOff>
                  </from>
                  <to>
                    <xdr:col>15</xdr:col>
                    <xdr:colOff>114300</xdr:colOff>
                    <xdr:row>803</xdr:row>
                    <xdr:rowOff>66675</xdr:rowOff>
                  </to>
                </anchor>
              </controlPr>
            </control>
          </mc:Choice>
        </mc:AlternateContent>
        <mc:AlternateContent xmlns:mc="http://schemas.openxmlformats.org/markup-compatibility/2006">
          <mc:Choice Requires="x14">
            <control shapeId="2058" r:id="rId12" name="Check Box 10">
              <controlPr defaultSize="0" autoFill="0" autoLine="0" autoPict="0" altText="">
                <anchor moveWithCells="1">
                  <from>
                    <xdr:col>1</xdr:col>
                    <xdr:colOff>0</xdr:colOff>
                    <xdr:row>809</xdr:row>
                    <xdr:rowOff>66675</xdr:rowOff>
                  </from>
                  <to>
                    <xdr:col>4</xdr:col>
                    <xdr:colOff>47625</xdr:colOff>
                    <xdr:row>811</xdr:row>
                    <xdr:rowOff>19050</xdr:rowOff>
                  </to>
                </anchor>
              </controlPr>
            </control>
          </mc:Choice>
        </mc:AlternateContent>
        <mc:AlternateContent xmlns:mc="http://schemas.openxmlformats.org/markup-compatibility/2006">
          <mc:Choice Requires="x14">
            <control shapeId="2059" r:id="rId13" name="Check Box 11">
              <controlPr defaultSize="0" autoFill="0" autoLine="0" autoPict="0" altText="">
                <anchor moveWithCells="1">
                  <from>
                    <xdr:col>1</xdr:col>
                    <xdr:colOff>0</xdr:colOff>
                    <xdr:row>807</xdr:row>
                    <xdr:rowOff>152400</xdr:rowOff>
                  </from>
                  <to>
                    <xdr:col>31</xdr:col>
                    <xdr:colOff>152400</xdr:colOff>
                    <xdr:row>809</xdr:row>
                    <xdr:rowOff>47625</xdr:rowOff>
                  </to>
                </anchor>
              </controlPr>
            </control>
          </mc:Choice>
        </mc:AlternateContent>
        <mc:AlternateContent xmlns:mc="http://schemas.openxmlformats.org/markup-compatibility/2006">
          <mc:Choice Requires="x14">
            <control shapeId="2060" r:id="rId14" name="Check Box 12">
              <controlPr defaultSize="0" autoFill="0" autoLine="0" autoPict="0" altText="">
                <anchor moveWithCells="1">
                  <from>
                    <xdr:col>1</xdr:col>
                    <xdr:colOff>0</xdr:colOff>
                    <xdr:row>806</xdr:row>
                    <xdr:rowOff>66675</xdr:rowOff>
                  </from>
                  <to>
                    <xdr:col>29</xdr:col>
                    <xdr:colOff>28575</xdr:colOff>
                    <xdr:row>807</xdr:row>
                    <xdr:rowOff>133350</xdr:rowOff>
                  </to>
                </anchor>
              </controlPr>
            </control>
          </mc:Choice>
        </mc:AlternateContent>
        <mc:AlternateContent xmlns:mc="http://schemas.openxmlformats.org/markup-compatibility/2006">
          <mc:Choice Requires="x14">
            <control shapeId="2061" r:id="rId15" name="Check Box 13">
              <controlPr defaultSize="0" autoFill="0" autoLine="0" autoPict="0" altText="">
                <anchor moveWithCells="1">
                  <from>
                    <xdr:col>1</xdr:col>
                    <xdr:colOff>0</xdr:colOff>
                    <xdr:row>804</xdr:row>
                    <xdr:rowOff>152400</xdr:rowOff>
                  </from>
                  <to>
                    <xdr:col>27</xdr:col>
                    <xdr:colOff>19050</xdr:colOff>
                    <xdr:row>806</xdr:row>
                    <xdr:rowOff>47625</xdr:rowOff>
                  </to>
                </anchor>
              </controlPr>
            </control>
          </mc:Choice>
        </mc:AlternateContent>
        <mc:AlternateContent xmlns:mc="http://schemas.openxmlformats.org/markup-compatibility/2006">
          <mc:Choice Requires="x14">
            <control shapeId="2062" r:id="rId16" name="Check Box 14">
              <controlPr defaultSize="0" autoFill="0" autoLine="0" autoPict="0" altText="">
                <anchor moveWithCells="1">
                  <from>
                    <xdr:col>1</xdr:col>
                    <xdr:colOff>0</xdr:colOff>
                    <xdr:row>803</xdr:row>
                    <xdr:rowOff>76200</xdr:rowOff>
                  </from>
                  <to>
                    <xdr:col>13</xdr:col>
                    <xdr:colOff>47625</xdr:colOff>
                    <xdr:row>804</xdr:row>
                    <xdr:rowOff>142875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error="有効な値（1,2）から選択してください。">
          <x14:formula1>
            <xm:f>IF(記入票①!$B$231=2,$BB$670,$BA$670:$BB$670)</xm:f>
          </x14:formula1>
          <xm:sqref>C670</xm:sqref>
        </x14:dataValidation>
        <x14:dataValidation type="list" allowBlank="1" showInputMessage="1" showErrorMessage="1" error="有効な値（1,2）から選択してください。">
          <x14:formula1>
            <xm:f>IF(記入票①!$B$231=2,$BB$688,$BA$688:$BB$688)</xm:f>
          </x14:formula1>
          <xm:sqref>C688</xm:sqref>
        </x14:dataValidation>
        <x14:dataValidation type="whole" allowBlank="1" showInputMessage="1" showErrorMessage="1" error="完成日～記入日の間の年を入力してください。">
          <x14:formula1>
            <xm:f>記入票①!$I$113</xm:f>
          </x14:formula1>
          <x14:formula2>
            <xm:f>記入票①!$Q$10</xm:f>
          </x14:formula2>
          <xm:sqref>O259:P259 O636:P636 O249:P249 O232:P232 P116 I747:J747 I729:J729 I719:J719 J707:K707 J684:K684 J664:K664 I646:J646 I636:J636 J626:K626 J610:K610 J594:K594 I580:J580 I570:J570 J558:K558 J544:K544 I528:J528 I515:J515 J503:K503 J489:K489 I469:J469 J441:K441 I427:J427 I404:J404 J382:K382 J367:K367 I351:J351 J339:K339 I321:J321 I311:J311 I301:J301 I291:J291 I281:J281 I273:J273 I259:J259 I249:J249 I232:J232 O184:P184 I128:J128 I116:J116 O95:P95 O81:P82 O61:P61 O48:P48 O273:P273 O281:P281 O291:P291 O301:P301 O311:P311 O321:P321 O351:P351 P339:Q339 P367:Q367 P382:Q382 O404:P404 O427:P427 O469:P469 P489:Q489 P503:Q503 O515:P515 O528:P528 P544:Q544 P558:Q558 O570:P570 O580:P580 P594:Q594 P610:Q610 P626:Q626 O646:P646 P664:Q664 P684:Q684 P707:Q707 O719:P719 O729:P729 O747:P747 M637:N637 O128:P128</xm:sqref>
        </x14:dataValidation>
        <x14:dataValidation type="decimal" allowBlank="1" showInputMessage="1" showErrorMessage="1" error="小数点数(&gt;0)かつ、記入票①の「バルコニー面積合計 計」以下で入力してください。">
          <x14:formula1>
            <xm:f>0</xm:f>
          </x14:formula1>
          <x14:formula2>
            <xm:f>記入票①!S223</xm:f>
          </x14:formula2>
          <xm:sqref>N108:R108</xm:sqref>
        </x14:dataValidation>
        <x14:dataValidation type="whole" operator="greaterThanOrEqual" allowBlank="1" showInputMessage="1" showErrorMessage="1" error="完成日以降の年を入力してください。">
          <x14:formula1>
            <xm:f>記入票①!$I$113</xm:f>
          </x14:formula1>
          <xm:sqref>J755:K755 J762:K762 J769:K769 J776:K776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記入票①</vt:lpstr>
      <vt:lpstr>計算用</vt:lpstr>
      <vt:lpstr>記入票②</vt:lpstr>
      <vt:lpstr>記入票①!Print_Area</vt:lpstr>
      <vt:lpstr>記入票②!Print_Area</vt:lpstr>
      <vt:lpstr>計算用!Print_Area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マンション管理センター</dc:creator>
  <cp:lastPrinted>2023-06-14T05:38:52Z</cp:lastPrinted>
  <dcterms:created xsi:type="dcterms:W3CDTF">2019-01-28T04:38:23Z</dcterms:created>
  <dcterms:modified xsi:type="dcterms:W3CDTF">2023-06-14T05:59:53Z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対象システムバージョン">
    <vt:lpwstr>1.6.1.0</vt:lpwstr>
  </property>
</Properties>
</file>