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yamazaki-n\Desktop\一時作業用\"/>
    </mc:Choice>
  </mc:AlternateContent>
  <xr:revisionPtr revIDLastSave="0" documentId="8_{3D585358-432A-42A3-A647-2D3C63476269}" xr6:coauthVersionLast="47" xr6:coauthVersionMax="47" xr10:uidLastSave="{00000000-0000-0000-0000-000000000000}"/>
  <bookViews>
    <workbookView xWindow="-120" yWindow="-120" windowWidth="29040" windowHeight="15720" activeTab="2" xr2:uid="{00000000-000D-0000-FFFF-FFFF00000000}"/>
  </bookViews>
  <sheets>
    <sheet name="記入票①" sheetId="1" r:id="rId1"/>
    <sheet name="計算用" sheetId="3" state="hidden" r:id="rId2"/>
    <sheet name="記入票②" sheetId="2" r:id="rId3"/>
  </sheets>
  <definedNames>
    <definedName name="_xlnm.Print_Area" localSheetId="0">記入票①!$A$1:$AV$269</definedName>
    <definedName name="_xlnm.Print_Area" localSheetId="2">記入票②!$A$1:$AV$831</definedName>
    <definedName name="_xlnm.Print_Area" localSheetId="1">計算用!$A$1:$C$8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794" i="2" l="1"/>
  <c r="AY431" i="2" l="1"/>
  <c r="AW65" i="2" l="1"/>
  <c r="AY65" i="2" s="1"/>
  <c r="T15" i="1" l="1"/>
  <c r="AY16" i="1" s="1"/>
  <c r="AY26" i="1" l="1"/>
  <c r="P216" i="2" l="1"/>
  <c r="AW212" i="2" l="1"/>
  <c r="AY212" i="2" s="1"/>
  <c r="N243" i="1" l="1"/>
  <c r="AZ107" i="1" l="1"/>
  <c r="AW463" i="2" l="1"/>
  <c r="BD197" i="1" l="1"/>
  <c r="BP215" i="1"/>
  <c r="BO215" i="1"/>
  <c r="BV215" i="1" s="1"/>
  <c r="BL215" i="1"/>
  <c r="BK215" i="1"/>
  <c r="BU215" i="1" s="1"/>
  <c r="BP213" i="1"/>
  <c r="BO213" i="1"/>
  <c r="BV213" i="1" s="1"/>
  <c r="BL213" i="1"/>
  <c r="BK213" i="1"/>
  <c r="BU213" i="1" s="1"/>
  <c r="BP211" i="1"/>
  <c r="BO211" i="1"/>
  <c r="BV211" i="1" s="1"/>
  <c r="BL211" i="1"/>
  <c r="BK211" i="1"/>
  <c r="BP209" i="1"/>
  <c r="BO209" i="1"/>
  <c r="BV209" i="1" s="1"/>
  <c r="BL209" i="1"/>
  <c r="BK209" i="1"/>
  <c r="BU209" i="1" s="1"/>
  <c r="BP207" i="1"/>
  <c r="BO207" i="1"/>
  <c r="BV207" i="1" s="1"/>
  <c r="BL207" i="1"/>
  <c r="BK207" i="1"/>
  <c r="BU207" i="1" s="1"/>
  <c r="BP205" i="1"/>
  <c r="BO205" i="1"/>
  <c r="BV205" i="1" s="1"/>
  <c r="BL205" i="1"/>
  <c r="BK205" i="1"/>
  <c r="BU205" i="1" s="1"/>
  <c r="BP203" i="1"/>
  <c r="BO203" i="1"/>
  <c r="BV203" i="1" s="1"/>
  <c r="BL203" i="1"/>
  <c r="BK203" i="1"/>
  <c r="BU203" i="1" s="1"/>
  <c r="BP201" i="1"/>
  <c r="BO201" i="1"/>
  <c r="BV201" i="1" s="1"/>
  <c r="BL201" i="1"/>
  <c r="BK201" i="1"/>
  <c r="BU201" i="1" s="1"/>
  <c r="BP199" i="1"/>
  <c r="BO199" i="1"/>
  <c r="BV199" i="1" s="1"/>
  <c r="BL199" i="1"/>
  <c r="BK199" i="1"/>
  <c r="BU199" i="1" s="1"/>
  <c r="BP197" i="1"/>
  <c r="BL197" i="1"/>
  <c r="BO197" i="1"/>
  <c r="BV197" i="1" s="1"/>
  <c r="BK197" i="1"/>
  <c r="BU197" i="1" s="1"/>
  <c r="BH215" i="1"/>
  <c r="BH213" i="1"/>
  <c r="BH211" i="1"/>
  <c r="BH209" i="1"/>
  <c r="BH207" i="1"/>
  <c r="BH205" i="1"/>
  <c r="BH203" i="1"/>
  <c r="BH201" i="1"/>
  <c r="BH199" i="1"/>
  <c r="BH197" i="1"/>
  <c r="BG215" i="1"/>
  <c r="BT215" i="1" s="1"/>
  <c r="BG213" i="1"/>
  <c r="BT213" i="1" s="1"/>
  <c r="BG211" i="1"/>
  <c r="BT211" i="1" s="1"/>
  <c r="BG209" i="1"/>
  <c r="BT209" i="1" s="1"/>
  <c r="BG207" i="1"/>
  <c r="BT207" i="1" s="1"/>
  <c r="BG205" i="1"/>
  <c r="BT205" i="1" s="1"/>
  <c r="BG203" i="1"/>
  <c r="BT203" i="1" s="1"/>
  <c r="BG201" i="1"/>
  <c r="BT201" i="1" s="1"/>
  <c r="BG199" i="1"/>
  <c r="BT199" i="1" s="1"/>
  <c r="BG197" i="1"/>
  <c r="BT197" i="1" s="1"/>
  <c r="AZ101" i="1"/>
  <c r="AY466" i="2"/>
  <c r="AW692" i="2"/>
  <c r="AW697" i="2" s="1"/>
  <c r="AY694" i="2" s="1"/>
  <c r="AZ702" i="2" s="1"/>
  <c r="AW674" i="2"/>
  <c r="AY674" i="2" s="1"/>
  <c r="AW400" i="2"/>
  <c r="AW404" i="2" s="1"/>
  <c r="AY400" i="2"/>
  <c r="AW297" i="2"/>
  <c r="AY297" i="2" s="1"/>
  <c r="AX184" i="2"/>
  <c r="AX95" i="2"/>
  <c r="AX81" i="2"/>
  <c r="AW81" i="2"/>
  <c r="AX61" i="2"/>
  <c r="AX48" i="2"/>
  <c r="N221" i="1" l="1"/>
  <c r="BN201" i="1"/>
  <c r="BM201" i="1"/>
  <c r="BJ213" i="1"/>
  <c r="BI213" i="1"/>
  <c r="BJ205" i="1"/>
  <c r="BI205" i="1"/>
  <c r="BJ211" i="1"/>
  <c r="BI211" i="1"/>
  <c r="BN207" i="1"/>
  <c r="BM207" i="1"/>
  <c r="BR213" i="1"/>
  <c r="BQ213" i="1"/>
  <c r="BN213" i="1"/>
  <c r="BM213" i="1"/>
  <c r="BN203" i="1"/>
  <c r="BM203" i="1"/>
  <c r="BN209" i="1"/>
  <c r="BM209" i="1"/>
  <c r="BI197" i="1"/>
  <c r="BJ197" i="1"/>
  <c r="N223" i="1" s="1"/>
  <c r="BN197" i="1"/>
  <c r="BM197" i="1"/>
  <c r="BI201" i="1"/>
  <c r="BJ201" i="1"/>
  <c r="BJ203" i="1"/>
  <c r="BI203" i="1"/>
  <c r="BM199" i="1"/>
  <c r="BN199" i="1"/>
  <c r="BM205" i="1"/>
  <c r="BN205" i="1"/>
  <c r="BM211" i="1"/>
  <c r="BN211" i="1"/>
  <c r="BI209" i="1"/>
  <c r="BJ209" i="1"/>
  <c r="BJ215" i="1"/>
  <c r="BI215" i="1"/>
  <c r="BR201" i="1"/>
  <c r="BQ201" i="1"/>
  <c r="BR207" i="1"/>
  <c r="BQ207" i="1"/>
  <c r="BN215" i="1"/>
  <c r="BM215" i="1"/>
  <c r="BJ199" i="1"/>
  <c r="BI199" i="1"/>
  <c r="BQ197" i="1"/>
  <c r="BR197" i="1"/>
  <c r="BQ203" i="1"/>
  <c r="BR203" i="1"/>
  <c r="BR209" i="1"/>
  <c r="BQ209" i="1"/>
  <c r="BQ215" i="1"/>
  <c r="BR215" i="1"/>
  <c r="I223" i="1"/>
  <c r="BU211" i="1"/>
  <c r="BI207" i="1"/>
  <c r="BJ207" i="1"/>
  <c r="BR199" i="1"/>
  <c r="BQ199" i="1"/>
  <c r="BR205" i="1"/>
  <c r="BQ205" i="1"/>
  <c r="BR211" i="1"/>
  <c r="BQ211" i="1"/>
  <c r="I221" i="1"/>
  <c r="I222" i="1"/>
  <c r="AW707" i="2"/>
  <c r="AW711" i="2" s="1"/>
  <c r="AW473" i="2"/>
  <c r="AY469" i="2"/>
  <c r="AZ676" i="2"/>
  <c r="AW684" i="2"/>
  <c r="AW688" i="2" s="1"/>
  <c r="AW678" i="2"/>
  <c r="AY678" i="2" s="1"/>
  <c r="AW680" i="2"/>
  <c r="AY404" i="2"/>
  <c r="AY357" i="2"/>
  <c r="AW339" i="2"/>
  <c r="AW45" i="1"/>
  <c r="N222" i="1" l="1"/>
  <c r="I224" i="1"/>
  <c r="AY113" i="1"/>
  <c r="AW445" i="2"/>
  <c r="AY372" i="2"/>
  <c r="AY329" i="2" l="1"/>
  <c r="AY97" i="2"/>
  <c r="AY124" i="1"/>
  <c r="AY117" i="1"/>
  <c r="AY164" i="1" l="1"/>
  <c r="AY536" i="2"/>
  <c r="AY497" i="2"/>
  <c r="AY483" i="2"/>
  <c r="AW441" i="2"/>
  <c r="AY441" i="2" s="1"/>
  <c r="AY435" i="2"/>
  <c r="AY445" i="2"/>
  <c r="AW780" i="2" l="1"/>
  <c r="AY783" i="2" s="1"/>
  <c r="AW773" i="2"/>
  <c r="AY776" i="2" s="1"/>
  <c r="AW766" i="2"/>
  <c r="AY769" i="2" s="1"/>
  <c r="AW759" i="2"/>
  <c r="AY762" i="2" s="1"/>
  <c r="AW751" i="2"/>
  <c r="AY751" i="2" s="1"/>
  <c r="AY743" i="2"/>
  <c r="AW733" i="2"/>
  <c r="AY733" i="2" s="1"/>
  <c r="AY729" i="2"/>
  <c r="AW723" i="2"/>
  <c r="AY723" i="2" s="1"/>
  <c r="AY719" i="2"/>
  <c r="AY711" i="2"/>
  <c r="AY707" i="2"/>
  <c r="AY692" i="2"/>
  <c r="AY688" i="2"/>
  <c r="AY684" i="2"/>
  <c r="AW660" i="2"/>
  <c r="AY660" i="2" s="1"/>
  <c r="AW668" i="2"/>
  <c r="AY668" i="2" s="1"/>
  <c r="AW664" i="2"/>
  <c r="AY664" i="2" s="1"/>
  <c r="AY656" i="2"/>
  <c r="AW650" i="2"/>
  <c r="AY650" i="2" s="1"/>
  <c r="AY646" i="2"/>
  <c r="AW640" i="2"/>
  <c r="AY640" i="2" s="1"/>
  <c r="AY636" i="2"/>
  <c r="AW630" i="2"/>
  <c r="AY630" i="2" s="1"/>
  <c r="AW626" i="2"/>
  <c r="AY626" i="2" s="1"/>
  <c r="AY620" i="2"/>
  <c r="AW614" i="2"/>
  <c r="AY614" i="2" s="1"/>
  <c r="AW610" i="2"/>
  <c r="AY610" i="2" s="1"/>
  <c r="AY604" i="2"/>
  <c r="AY552" i="2"/>
  <c r="AY588" i="2"/>
  <c r="AW598" i="2"/>
  <c r="AY598" i="2" s="1"/>
  <c r="AW594" i="2"/>
  <c r="AY594" i="2" s="1"/>
  <c r="AW584" i="2"/>
  <c r="AY584" i="2" s="1"/>
  <c r="AY580" i="2"/>
  <c r="AW574" i="2"/>
  <c r="AY574" i="2" s="1"/>
  <c r="AY570" i="2"/>
  <c r="AW562" i="2"/>
  <c r="AY562" i="2" s="1"/>
  <c r="AW558" i="2"/>
  <c r="AY558" i="2" s="1"/>
  <c r="AW548" i="2"/>
  <c r="AY548" i="2" s="1"/>
  <c r="AW544" i="2"/>
  <c r="AY544" i="2" s="1"/>
  <c r="AW540" i="2"/>
  <c r="AY540" i="2" s="1"/>
  <c r="AY528" i="2"/>
  <c r="AW532" i="2"/>
  <c r="AY532" i="2" s="1"/>
  <c r="AW519" i="2"/>
  <c r="AY519" i="2" s="1"/>
  <c r="AY515" i="2"/>
  <c r="AW507" i="2"/>
  <c r="AY507" i="2" s="1"/>
  <c r="AW503" i="2"/>
  <c r="AY503" i="2" s="1"/>
  <c r="AW493" i="2"/>
  <c r="AY493" i="2" s="1"/>
  <c r="AW489" i="2"/>
  <c r="AY489" i="2" s="1"/>
  <c r="AY473" i="2"/>
  <c r="AY453" i="2"/>
  <c r="AW427" i="2"/>
  <c r="AY427" i="2" s="1"/>
  <c r="AY423" i="2"/>
  <c r="AY413" i="2"/>
  <c r="AY388" i="2"/>
  <c r="AW382" i="2"/>
  <c r="AY382" i="2" s="1"/>
  <c r="AW378" i="2"/>
  <c r="AY378" i="2" s="1"/>
  <c r="AW367" i="2"/>
  <c r="AY367" i="2" s="1"/>
  <c r="AW363" i="2"/>
  <c r="AY363" i="2" s="1"/>
  <c r="AY339" i="2"/>
  <c r="AY335" i="2"/>
  <c r="AW351" i="2"/>
  <c r="AY351" i="2" s="1"/>
  <c r="AY347" i="2"/>
  <c r="AW321" i="2"/>
  <c r="AY321" i="2" s="1"/>
  <c r="AY317" i="2"/>
  <c r="AW311" i="2"/>
  <c r="AY311" i="2" s="1"/>
  <c r="AY307" i="2"/>
  <c r="AW301" i="2"/>
  <c r="AY301" i="2" s="1"/>
  <c r="AW291" i="2"/>
  <c r="AY291" i="2" s="1"/>
  <c r="AY287" i="2"/>
  <c r="AW281" i="2"/>
  <c r="AY281" i="2" s="1"/>
  <c r="AY277" i="2"/>
  <c r="AW273" i="2"/>
  <c r="AY273" i="2" s="1"/>
  <c r="AY269" i="2"/>
  <c r="AW259" i="2"/>
  <c r="AY259" i="2" s="1"/>
  <c r="AY255" i="2"/>
  <c r="AW249" i="2"/>
  <c r="AY249" i="2" s="1"/>
  <c r="AY245" i="2"/>
  <c r="AY238" i="2"/>
  <c r="AW232" i="2"/>
  <c r="AY232" i="2" s="1"/>
  <c r="AY228" i="2"/>
  <c r="AW224" i="2"/>
  <c r="AY224" i="2" s="1"/>
  <c r="AW216" i="2"/>
  <c r="AY217" i="2" s="1"/>
  <c r="AW210" i="2"/>
  <c r="AY210" i="2" s="1"/>
  <c r="AW208" i="2"/>
  <c r="AY208" i="2" s="1"/>
  <c r="AY220" i="2"/>
  <c r="AY204" i="2"/>
  <c r="AW184" i="2" l="1"/>
  <c r="AY180" i="2"/>
  <c r="AY174" i="2"/>
  <c r="AY170" i="2"/>
  <c r="AY152" i="2"/>
  <c r="AY136" i="2"/>
  <c r="AY124" i="2"/>
  <c r="AY112" i="2"/>
  <c r="AW128" i="2"/>
  <c r="AY128" i="2" s="1"/>
  <c r="AY120" i="2"/>
  <c r="AW116" i="2"/>
  <c r="AY116" i="2" s="1"/>
  <c r="AY108" i="2"/>
  <c r="AW95" i="2"/>
  <c r="AW91" i="2"/>
  <c r="AY91" i="2" s="1"/>
  <c r="AY85" i="2"/>
  <c r="AW77" i="2"/>
  <c r="AY77" i="2" s="1"/>
  <c r="AY71" i="2"/>
  <c r="AW48" i="2"/>
  <c r="AW44" i="2"/>
  <c r="AY44" i="2" s="1"/>
  <c r="AY38" i="2"/>
  <c r="AW243" i="1"/>
  <c r="AY246" i="1" s="1"/>
  <c r="AW231" i="1"/>
  <c r="AY231" i="1" s="1"/>
  <c r="AY233" i="1"/>
  <c r="S223" i="1"/>
  <c r="S222" i="1"/>
  <c r="S221" i="1"/>
  <c r="AZ219" i="1" s="1"/>
  <c r="AY215" i="1"/>
  <c r="BB215" i="1" s="1"/>
  <c r="AX215" i="1"/>
  <c r="BA215" i="1" s="1"/>
  <c r="AW215" i="1"/>
  <c r="AZ215" i="1" s="1"/>
  <c r="AY213" i="1"/>
  <c r="BB213" i="1" s="1"/>
  <c r="AX213" i="1"/>
  <c r="BA213" i="1" s="1"/>
  <c r="AW213" i="1"/>
  <c r="AZ213" i="1" s="1"/>
  <c r="AY211" i="1"/>
  <c r="BB211" i="1" s="1"/>
  <c r="AX211" i="1"/>
  <c r="BA211" i="1" s="1"/>
  <c r="AW211" i="1"/>
  <c r="AZ211" i="1" s="1"/>
  <c r="AY209" i="1"/>
  <c r="BB209" i="1" s="1"/>
  <c r="AX209" i="1"/>
  <c r="BA209" i="1" s="1"/>
  <c r="AW209" i="1"/>
  <c r="AZ209" i="1" s="1"/>
  <c r="AY207" i="1"/>
  <c r="BB207" i="1" s="1"/>
  <c r="AX207" i="1"/>
  <c r="BA207" i="1" s="1"/>
  <c r="AW207" i="1"/>
  <c r="AZ207" i="1" s="1"/>
  <c r="AY205" i="1"/>
  <c r="BB205" i="1" s="1"/>
  <c r="AX205" i="1"/>
  <c r="BA205" i="1" s="1"/>
  <c r="AW205" i="1"/>
  <c r="AZ205" i="1" s="1"/>
  <c r="AY203" i="1"/>
  <c r="BB203" i="1" s="1"/>
  <c r="AX203" i="1"/>
  <c r="BA203" i="1" s="1"/>
  <c r="AW203" i="1"/>
  <c r="AZ203" i="1" s="1"/>
  <c r="AY201" i="1"/>
  <c r="BB201" i="1" s="1"/>
  <c r="AX201" i="1"/>
  <c r="BA201" i="1" s="1"/>
  <c r="AW201" i="1"/>
  <c r="AZ201" i="1" s="1"/>
  <c r="AY199" i="1"/>
  <c r="BB199" i="1" s="1"/>
  <c r="AX199" i="1"/>
  <c r="BA199" i="1" s="1"/>
  <c r="AW199" i="1"/>
  <c r="AZ199" i="1" s="1"/>
  <c r="AW197" i="1"/>
  <c r="AZ197" i="1" s="1"/>
  <c r="AX197" i="1"/>
  <c r="BA197" i="1" s="1"/>
  <c r="AY197" i="1"/>
  <c r="BB197" i="1" s="1"/>
  <c r="AY176" i="1"/>
  <c r="AY153" i="1"/>
  <c r="AY147" i="1"/>
  <c r="AY144" i="1"/>
  <c r="AY140" i="1"/>
  <c r="AY127" i="1"/>
  <c r="AY115" i="1"/>
  <c r="AY106" i="1"/>
  <c r="AY100" i="1"/>
  <c r="AY96" i="1"/>
  <c r="AY78" i="1"/>
  <c r="AY92" i="1"/>
  <c r="AY86" i="1"/>
  <c r="AY82" i="1"/>
  <c r="AY74" i="1"/>
  <c r="AY69" i="1"/>
  <c r="AW60" i="1"/>
  <c r="AY60" i="1" s="1"/>
  <c r="AW64" i="1"/>
  <c r="AY66" i="1" s="1"/>
  <c r="AW58" i="1"/>
  <c r="AY58" i="1" s="1"/>
  <c r="AY52" i="1"/>
  <c r="AW43" i="1"/>
  <c r="AY22" i="1"/>
  <c r="AY10" i="1"/>
  <c r="AY184" i="2" l="1"/>
  <c r="AY95" i="2"/>
  <c r="AY81" i="2"/>
  <c r="AY48" i="2"/>
  <c r="AY244" i="1"/>
  <c r="AY218" i="1"/>
  <c r="AY51" i="2"/>
  <c r="AW61" i="2"/>
  <c r="AY61" i="2" s="1"/>
  <c r="AW57" i="2"/>
  <c r="AY57" i="2" s="1"/>
</calcChain>
</file>

<file path=xl/sharedStrings.xml><?xml version="1.0" encoding="utf-8"?>
<sst xmlns="http://schemas.openxmlformats.org/spreadsheetml/2006/main" count="1059" uniqueCount="580">
  <si>
    <t>年</t>
    <rPh sb="0" eb="1">
      <t>ネン</t>
    </rPh>
    <phoneticPr fontId="2"/>
  </si>
  <si>
    <t>月</t>
    <rPh sb="0" eb="1">
      <t>ガツ</t>
    </rPh>
    <phoneticPr fontId="2"/>
  </si>
  <si>
    <t>円</t>
    <rPh sb="0" eb="1">
      <t>エン</t>
    </rPh>
    <phoneticPr fontId="2"/>
  </si>
  <si>
    <t>日</t>
    <rPh sb="0" eb="1">
      <t>ニチ</t>
    </rPh>
    <phoneticPr fontId="2"/>
  </si>
  <si>
    <t>月</t>
    <rPh sb="0" eb="1">
      <t>ゲツ</t>
    </rPh>
    <phoneticPr fontId="2"/>
  </si>
  <si>
    <t>【入力データ記入票】</t>
    <phoneticPr fontId="2"/>
  </si>
  <si>
    <t>〔 記入日</t>
    <phoneticPr fontId="2"/>
  </si>
  <si>
    <t>日 〕</t>
    <rPh sb="0" eb="1">
      <t>ニチ</t>
    </rPh>
    <phoneticPr fontId="2"/>
  </si>
  <si>
    <t>（注）右欄の記載事項にご注意のうえ、必要事項をご記入ください。</t>
    <phoneticPr fontId="2"/>
  </si>
  <si>
    <t>A．管理組合の概要</t>
    <phoneticPr fontId="2"/>
  </si>
  <si>
    <t>１</t>
    <phoneticPr fontId="2"/>
  </si>
  <si>
    <t>管理組合名</t>
    <rPh sb="0" eb="4">
      <t>カンリクミアイ</t>
    </rPh>
    <rPh sb="4" eb="5">
      <t>メイ</t>
    </rPh>
    <phoneticPr fontId="2"/>
  </si>
  <si>
    <t>フリガナ</t>
    <phoneticPr fontId="2"/>
  </si>
  <si>
    <t>２</t>
    <phoneticPr fontId="2"/>
  </si>
  <si>
    <t>所在地</t>
    <rPh sb="0" eb="3">
      <t>ショザイチ</t>
    </rPh>
    <phoneticPr fontId="2"/>
  </si>
  <si>
    <t>〒</t>
    <phoneticPr fontId="2"/>
  </si>
  <si>
    <t>－</t>
    <phoneticPr fontId="2"/>
  </si>
  <si>
    <t>３</t>
    <phoneticPr fontId="2"/>
  </si>
  <si>
    <t>理事長</t>
    <rPh sb="0" eb="3">
      <t>リジチョウ</t>
    </rPh>
    <phoneticPr fontId="2"/>
  </si>
  <si>
    <t>氏名</t>
    <rPh sb="0" eb="2">
      <t>シメイ</t>
    </rPh>
    <phoneticPr fontId="2"/>
  </si>
  <si>
    <t>電話</t>
    <rPh sb="0" eb="2">
      <t>デンワ</t>
    </rPh>
    <phoneticPr fontId="2"/>
  </si>
  <si>
    <t>号棟</t>
    <rPh sb="0" eb="2">
      <t>ゴウトウ</t>
    </rPh>
    <phoneticPr fontId="2"/>
  </si>
  <si>
    <t>号室</t>
    <rPh sb="0" eb="2">
      <t>ゴウシツ</t>
    </rPh>
    <phoneticPr fontId="2"/>
  </si>
  <si>
    <t>４</t>
    <phoneticPr fontId="2"/>
  </si>
  <si>
    <t>申込者（記入者）</t>
    <rPh sb="0" eb="3">
      <t>モウシコミシャ</t>
    </rPh>
    <rPh sb="4" eb="6">
      <t>キニュウ</t>
    </rPh>
    <rPh sb="6" eb="7">
      <t>シャ</t>
    </rPh>
    <phoneticPr fontId="2"/>
  </si>
  <si>
    <t>・管理組合</t>
    <rPh sb="1" eb="5">
      <t>カンリク</t>
    </rPh>
    <phoneticPr fontId="2"/>
  </si>
  <si>
    <t>・申込代行者（記入代行者）等</t>
    <rPh sb="1" eb="3">
      <t>モウシコ</t>
    </rPh>
    <rPh sb="3" eb="5">
      <t>ダイコウ</t>
    </rPh>
    <rPh sb="5" eb="6">
      <t>シャ</t>
    </rPh>
    <rPh sb="7" eb="9">
      <t>キニュウ</t>
    </rPh>
    <rPh sb="9" eb="11">
      <t>ダイコウ</t>
    </rPh>
    <rPh sb="11" eb="12">
      <t>シャ</t>
    </rPh>
    <rPh sb="13" eb="14">
      <t>トウ</t>
    </rPh>
    <phoneticPr fontId="2"/>
  </si>
  <si>
    <t>1)管理会社　　　2)建築士事務所　　　3)マンション管理士</t>
    <phoneticPr fontId="2"/>
  </si>
  <si>
    <t>会社名</t>
    <rPh sb="0" eb="2">
      <t>カイシャ</t>
    </rPh>
    <rPh sb="2" eb="3">
      <t>メイ</t>
    </rPh>
    <phoneticPr fontId="2"/>
  </si>
  <si>
    <t>住所</t>
    <rPh sb="0" eb="2">
      <t>ジュウショ</t>
    </rPh>
    <phoneticPr fontId="2"/>
  </si>
  <si>
    <t xml:space="preserve">  担当者</t>
    <rPh sb="2" eb="5">
      <t>タントウシャ</t>
    </rPh>
    <phoneticPr fontId="2"/>
  </si>
  <si>
    <t>FAX</t>
    <phoneticPr fontId="2"/>
  </si>
  <si>
    <t>★ 新築マンションの場合で、未定の場合は、空欄としてください。</t>
    <phoneticPr fontId="2"/>
  </si>
  <si>
    <t>５</t>
    <phoneticPr fontId="2"/>
  </si>
  <si>
    <t>成果物・請求書の送付先等</t>
    <phoneticPr fontId="2"/>
  </si>
  <si>
    <t>(1) 成果物･請求書の送付先</t>
    <phoneticPr fontId="2"/>
  </si>
  <si>
    <t>(2) 請求書の宛名</t>
    <phoneticPr fontId="2"/>
  </si>
  <si>
    <t>１）管理組合　　２）申込代行者等（前頁の４）</t>
    <phoneticPr fontId="2"/>
  </si>
  <si>
    <t>B．会計の状況</t>
    <rPh sb="2" eb="4">
      <t>カイケイ</t>
    </rPh>
    <rPh sb="5" eb="7">
      <t>ジョウキョウ</t>
    </rPh>
    <phoneticPr fontId="2"/>
  </si>
  <si>
    <t>２．現在の修繕積立金　戸当たり平均額（月額）</t>
    <phoneticPr fontId="2"/>
  </si>
  <si>
    <t>３．修繕積立金の残高（前期会計年度末残高）</t>
    <phoneticPr fontId="2"/>
  </si>
  <si>
    <t>８．借入金の返済残期間（前期会計年度末から）</t>
    <phoneticPr fontId="2"/>
  </si>
  <si>
    <t>ヵ月</t>
    <rPh sb="1" eb="2">
      <t>ゲツ</t>
    </rPh>
    <phoneticPr fontId="2"/>
  </si>
  <si>
    <t>★ 修繕積立金（管理費は除く。）の全戸分（非住宅分を含む。）の徴収総額</t>
    <phoneticPr fontId="2"/>
  </si>
  <si>
    <t>Ｃ．建物・設備の概要</t>
    <rPh sb="2" eb="4">
      <t>タテモノ</t>
    </rPh>
    <rPh sb="5" eb="7">
      <t>セツビ</t>
    </rPh>
    <rPh sb="8" eb="10">
      <t>ガイヨウ</t>
    </rPh>
    <phoneticPr fontId="2"/>
  </si>
  <si>
    <t>１．　建物完成年月日</t>
    <rPh sb="3" eb="5">
      <t>タテモノ</t>
    </rPh>
    <rPh sb="5" eb="7">
      <t>カンセイ</t>
    </rPh>
    <rPh sb="7" eb="10">
      <t>ネンガッピ</t>
    </rPh>
    <phoneticPr fontId="2"/>
  </si>
  <si>
    <t>（西暦）</t>
    <rPh sb="1" eb="3">
      <t>セイレキ</t>
    </rPh>
    <phoneticPr fontId="2"/>
  </si>
  <si>
    <t>1)新築　　　2)既存</t>
    <phoneticPr fontId="2"/>
  </si>
  <si>
    <t>２．マンションの構造</t>
    <phoneticPr fontId="2"/>
  </si>
  <si>
    <t>1)ＲＣ造　　2)ＳＲＣ造　　3)鉄骨造・その他</t>
    <phoneticPr fontId="2"/>
  </si>
  <si>
    <t>３．マンションの規模</t>
    <phoneticPr fontId="2"/>
  </si>
  <si>
    <t>階数　地上</t>
    <phoneticPr fontId="2"/>
  </si>
  <si>
    <t>階</t>
    <rPh sb="0" eb="1">
      <t>カイ</t>
    </rPh>
    <phoneticPr fontId="2"/>
  </si>
  <si>
    <t>階、地下</t>
    <rPh sb="0" eb="1">
      <t>カイ</t>
    </rPh>
    <rPh sb="2" eb="4">
      <t>チカ</t>
    </rPh>
    <phoneticPr fontId="2"/>
  </si>
  <si>
    <t>戸数（非住宅の区画を含む。）　</t>
    <phoneticPr fontId="2"/>
  </si>
  <si>
    <t>戸</t>
    <rPh sb="0" eb="1">
      <t>コ</t>
    </rPh>
    <phoneticPr fontId="2"/>
  </si>
  <si>
    <t>４．団地型の場合：団地全体の規模（参考）</t>
    <phoneticPr fontId="2"/>
  </si>
  <si>
    <t>棟数</t>
    <phoneticPr fontId="2"/>
  </si>
  <si>
    <t>棟、戸数　全</t>
    <rPh sb="0" eb="1">
      <t>トウ</t>
    </rPh>
    <rPh sb="2" eb="4">
      <t>コスウ</t>
    </rPh>
    <rPh sb="5" eb="6">
      <t>ゼン</t>
    </rPh>
    <phoneticPr fontId="2"/>
  </si>
  <si>
    <t>５．棟型式</t>
    <phoneticPr fontId="2"/>
  </si>
  <si>
    <t>６．｢敷地面積｣　</t>
    <phoneticPr fontId="2"/>
  </si>
  <si>
    <t>㎡</t>
    <phoneticPr fontId="2"/>
  </si>
  <si>
    <t>７．｢建築面積｣</t>
    <phoneticPr fontId="2"/>
  </si>
  <si>
    <t>★ 建物の設計図書や販売時のパンフレット等で確認してください。</t>
    <phoneticPr fontId="2"/>
  </si>
  <si>
    <t>８．建物の形状</t>
    <phoneticPr fontId="2"/>
  </si>
  <si>
    <t>1)｢雁行｣している</t>
    <phoneticPr fontId="2"/>
  </si>
  <si>
    <t>2)｢セットバック｣している</t>
    <phoneticPr fontId="2"/>
  </si>
  <si>
    <t>3)｢雁行しセットバック｣している</t>
    <phoneticPr fontId="2"/>
  </si>
  <si>
    <t>4)｢箱形（長方形）｣である</t>
    <phoneticPr fontId="2"/>
  </si>
  <si>
    <t>「雁行｣の割合</t>
    <phoneticPr fontId="2"/>
  </si>
  <si>
    <t>％</t>
    <phoneticPr fontId="2"/>
  </si>
  <si>
    <t>（｢雁行｣していない場合は｢０％｣）</t>
    <phoneticPr fontId="2"/>
  </si>
  <si>
    <t xml:space="preserve">★ ｢雁行｣の例と雁行割合算定の例　
    ６戸の内１戸がずれている　1/6＝１７%　　　　全戸がずれている　6/6＝100%
</t>
    <phoneticPr fontId="2"/>
  </si>
  <si>
    <t>９．廊下方式の選択</t>
    <phoneticPr fontId="2"/>
  </si>
  <si>
    <t>1)開放廊下方式</t>
    <phoneticPr fontId="2"/>
  </si>
  <si>
    <t>2)中廊下方式</t>
    <phoneticPr fontId="2"/>
  </si>
  <si>
    <t>3)階段室方式</t>
    <phoneticPr fontId="2"/>
  </si>
  <si>
    <t>4)その他（混在方式など）</t>
    <phoneticPr fontId="2"/>
  </si>
  <si>
    <t>＊住戸タイプ別の修繕積立金基金の額は、新築マンションの場合に記入して下さい。</t>
    <phoneticPr fontId="2"/>
  </si>
  <si>
    <t>ﾀｲﾌﾟ</t>
    <phoneticPr fontId="2"/>
  </si>
  <si>
    <t xml:space="preserve">戸数
(戸)
</t>
    <phoneticPr fontId="2"/>
  </si>
  <si>
    <t xml:space="preserve">専有
部分
</t>
    <phoneticPr fontId="2"/>
  </si>
  <si>
    <t xml:space="preserve">ﾊﾞﾙｺ
ﾆｰ
</t>
    <phoneticPr fontId="2"/>
  </si>
  <si>
    <t>面積　㎡</t>
    <phoneticPr fontId="2"/>
  </si>
  <si>
    <t>修繕
積立
基金</t>
    <phoneticPr fontId="2"/>
  </si>
  <si>
    <t>戸数合計</t>
    <rPh sb="0" eb="2">
      <t>コスウ</t>
    </rPh>
    <rPh sb="2" eb="4">
      <t>ゴウケイ</t>
    </rPh>
    <phoneticPr fontId="2"/>
  </si>
  <si>
    <t>専有面積合計</t>
    <rPh sb="0" eb="4">
      <t>センユウメンセキ</t>
    </rPh>
    <rPh sb="4" eb="6">
      <t>ゴウケイ</t>
    </rPh>
    <phoneticPr fontId="2"/>
  </si>
  <si>
    <t>ﾊﾞﾙｺﾆｰ面積合計</t>
    <phoneticPr fontId="2"/>
  </si>
  <si>
    <t>平均面積</t>
    <phoneticPr fontId="2"/>
  </si>
  <si>
    <t>（Ａ）</t>
    <phoneticPr fontId="2"/>
  </si>
  <si>
    <t>（Ｂ）</t>
    <phoneticPr fontId="2"/>
  </si>
  <si>
    <t>（Ｃ）</t>
    <phoneticPr fontId="2"/>
  </si>
  <si>
    <t>非住宅</t>
    <rPh sb="0" eb="3">
      <t>ヒジュウタク</t>
    </rPh>
    <phoneticPr fontId="2"/>
  </si>
  <si>
    <t>計</t>
    <rPh sb="0" eb="1">
      <t>ケイ</t>
    </rPh>
    <phoneticPr fontId="2"/>
  </si>
  <si>
    <t>住　宅</t>
    <rPh sb="0" eb="1">
      <t>ジュウ</t>
    </rPh>
    <rPh sb="2" eb="3">
      <t>タク</t>
    </rPh>
    <phoneticPr fontId="2"/>
  </si>
  <si>
    <t>戸</t>
    <phoneticPr fontId="2"/>
  </si>
  <si>
    <t>㎡</t>
    <phoneticPr fontId="2"/>
  </si>
  <si>
    <t>（戸・区画）</t>
    <phoneticPr fontId="2"/>
  </si>
  <si>
    <t>区画</t>
    <rPh sb="0" eb="2">
      <t>クカク</t>
    </rPh>
    <phoneticPr fontId="2"/>
  </si>
  <si>
    <t>－</t>
  </si>
  <si>
    <t>★ バルコニーには、ルーフバルコニー部分を除きます。</t>
    <phoneticPr fontId="2"/>
  </si>
  <si>
    <t>11．駐車場設備（マンション全体）</t>
    <phoneticPr fontId="2"/>
  </si>
  <si>
    <t>台</t>
    <rPh sb="0" eb="1">
      <t>ダイ</t>
    </rPh>
    <phoneticPr fontId="2"/>
  </si>
  <si>
    <t>【新築マンションの場合に記入】</t>
    <phoneticPr fontId="2"/>
  </si>
  <si>
    <t>12.修繕積立基金</t>
    <phoneticPr fontId="2"/>
  </si>
  <si>
    <t>（1）修繕積立基金の総額</t>
    <phoneticPr fontId="2"/>
  </si>
  <si>
    <t>（2）修繕積立基金の割戻期間</t>
    <phoneticPr fontId="2"/>
  </si>
  <si>
    <t>(B)+(C)
/(A)</t>
    <phoneticPr fontId="2"/>
  </si>
  <si>
    <t>Ｄ．建物・設備等の現状と修繕履歴</t>
    <phoneticPr fontId="2"/>
  </si>
  <si>
    <t>マンションの共用部分等である建物や設備等の部位ごとの現状（仕様）と修繕の履歴をご記入ください。</t>
    <phoneticPr fontId="2"/>
  </si>
  <si>
    <t>② 修繕の履歴は、項目ごとに、修繕工事の実施状況を記入して下さい。なお、新築マンションの場合は不要です。</t>
    <phoneticPr fontId="2"/>
  </si>
  <si>
    <t>〔注意事項〕</t>
    <phoneticPr fontId="2"/>
  </si>
  <si>
    <t>① 建物や設備等の現状（仕様）は、右欄の記載事項にご注意のうえ、設計図書、分譲時のパンフレットなどで確認し、部位ごとの仕様に該当</t>
    <phoneticPr fontId="2"/>
  </si>
  <si>
    <t>する番号を選択してください。</t>
    <phoneticPr fontId="2"/>
  </si>
  <si>
    <t>合は、記入日の年を記入してください。</t>
    <phoneticPr fontId="2"/>
  </si>
  <si>
    <t>②記入年において修繕工事を実施し、前期会計年度末までに修繕工事費用を支払っている場合は、その修繕工事費をＢの「修繕積立金の残高」</t>
    <phoneticPr fontId="2"/>
  </si>
  <si>
    <t>に加えてください。記載年の前年かつ前期会計年度末以降において修繕工事を実施し、記入日までに修繕工事費用を支払っている場合は、</t>
    <phoneticPr fontId="2"/>
  </si>
  <si>
    <t>修繕工事費用をＢの「修繕積立金の残高」から差し引いてください。</t>
    <phoneticPr fontId="2"/>
  </si>
  <si>
    <t>③修繕工事には、経常的な修繕（ガラスの破損など）、点検・調整、排水管の清掃等は含みません。</t>
    <phoneticPr fontId="2"/>
  </si>
  <si>
    <t>①共通仮設</t>
    <phoneticPr fontId="2"/>
  </si>
  <si>
    <t>②直接仮設</t>
  </si>
  <si>
    <t>２．屋根防水</t>
    <phoneticPr fontId="2"/>
  </si>
  <si>
    <t>★ 共通仮設費とは、仮設事務所、資材置き場等に係る経費をいいます。</t>
    <phoneticPr fontId="2"/>
  </si>
  <si>
    <t>★ 直接仮設費とは、枠組足場、養生シート等に係る経費をいいます。</t>
    <phoneticPr fontId="2"/>
  </si>
  <si>
    <t>★ 屋上は、屋上、塔屋、ルーフバルコニーをいいます。</t>
    <phoneticPr fontId="2"/>
  </si>
  <si>
    <t>③「傾斜屋根」</t>
    <phoneticPr fontId="2"/>
  </si>
  <si>
    <t xml:space="preserve">★ 金属板葺き等とは、鋼板葺き、銅葺き、瓦棒葺き等をいいます。
</t>
    <phoneticPr fontId="2"/>
  </si>
  <si>
    <t>屋根全体のうち屋上防水の割合</t>
    <phoneticPr fontId="2"/>
  </si>
  <si>
    <t>％　程度</t>
    <rPh sb="2" eb="4">
      <t>テイド</t>
    </rPh>
    <phoneticPr fontId="2"/>
  </si>
  <si>
    <t>1)単棟型　2)団地（多棟）型　3)タウンハウス型</t>
    <phoneticPr fontId="2"/>
  </si>
  <si>
    <t xml:space="preserve"> シングル葺き等の撤去・葺替え</t>
    <phoneticPr fontId="2"/>
  </si>
  <si>
    <t xml:space="preserve"> 金属板葺き等の撤去・葺替え</t>
    <phoneticPr fontId="2"/>
  </si>
  <si>
    <t>３．床防水</t>
    <phoneticPr fontId="2"/>
  </si>
  <si>
    <t>①「バルコニー床防水」</t>
    <phoneticPr fontId="2"/>
  </si>
  <si>
    <t>「バルコニー床防水」の面積</t>
    <phoneticPr fontId="2"/>
  </si>
  <si>
    <t>「バルコニー床防水」の修繕</t>
    <phoneticPr fontId="2"/>
  </si>
  <si>
    <t>②「開放廊下・階段等床防水」</t>
    <phoneticPr fontId="2"/>
  </si>
  <si>
    <t>「開放廊下・階段等床防水」の面積</t>
    <phoneticPr fontId="2"/>
  </si>
  <si>
    <t>「開放廊下・階段等床防水」の修繕</t>
    <phoneticPr fontId="2"/>
  </si>
  <si>
    <t>４．外壁塗装等</t>
    <phoneticPr fontId="2"/>
  </si>
  <si>
    <t>②-1[開放廊下・階段の手すり]の仕様</t>
    <phoneticPr fontId="2"/>
  </si>
  <si>
    <t>1)鋼製</t>
    <phoneticPr fontId="2"/>
  </si>
  <si>
    <t>2)アルミ製又はステンレス製</t>
    <phoneticPr fontId="2"/>
  </si>
  <si>
    <t>3)コンクリート製（手すり壁）</t>
    <phoneticPr fontId="2"/>
  </si>
  <si>
    <t>4)コンクリート製と鋼製が混在</t>
    <phoneticPr fontId="2"/>
  </si>
  <si>
    <t>5)コンクリート製とアルミ製又はステンレス製が混在</t>
    <phoneticPr fontId="2"/>
  </si>
  <si>
    <t>★ バルコニー床防水とは、ウレタン塗膜防水等をいいます。</t>
    <phoneticPr fontId="2"/>
  </si>
  <si>
    <t>★ バルコニーには、ルーフバルコニーを含みません。</t>
    <phoneticPr fontId="2"/>
  </si>
  <si>
    <t xml:space="preserve">    膜防水等をいいます。</t>
    <phoneticPr fontId="2"/>
  </si>
  <si>
    <t>★ 開放廊下・階段等床防水とは、床の塩ビシート張り、側溝・幅木のウレタン塗</t>
    <phoneticPr fontId="2"/>
  </si>
  <si>
    <t>★ 建物の設計図書、又は実測により、おおよその面積を記入してください。</t>
    <phoneticPr fontId="2"/>
  </si>
  <si>
    <t>★ 開放（外部）廊下・階段（屋外鉄骨階段を除く。）の手すりについて、その材料</t>
    <phoneticPr fontId="2"/>
  </si>
  <si>
    <t xml:space="preserve">    を選択します。</t>
    <phoneticPr fontId="2"/>
  </si>
  <si>
    <t>②-2[バルコニーの手すり]の仕様</t>
    <phoneticPr fontId="2"/>
  </si>
  <si>
    <t>6)バルコニーがない（手すりがない）</t>
    <phoneticPr fontId="2"/>
  </si>
  <si>
    <t>③「軒天塗装」</t>
    <phoneticPr fontId="2"/>
  </si>
  <si>
    <t>③-1　［開放廊下］の天井の有無</t>
    <phoneticPr fontId="2"/>
  </si>
  <si>
    <t>1)あり　　　2)なし　　3)混在、その他</t>
    <phoneticPr fontId="2"/>
  </si>
  <si>
    <t>外壁全体（面積）のうちタイル張り（面積）の割合</t>
    <phoneticPr fontId="2"/>
  </si>
  <si>
    <t>％ 程度</t>
    <rPh sb="2" eb="4">
      <t>テイド</t>
    </rPh>
    <phoneticPr fontId="2"/>
  </si>
  <si>
    <t>★ バルコニーの手すりについて、その材料を選択します。</t>
    <phoneticPr fontId="2"/>
  </si>
  <si>
    <t>★ 手すりにガラスやパネルがはめてある場合は、手スリの枠部分の材料で判断して</t>
    <phoneticPr fontId="2"/>
  </si>
  <si>
    <t xml:space="preserve">    ください。</t>
    <phoneticPr fontId="2"/>
  </si>
  <si>
    <t>★ 軒天とは、開放廊下やバルコニーの軒天（上げ裏）をいいます。</t>
    <phoneticPr fontId="2"/>
  </si>
  <si>
    <t>★ 「タイル張」とは、磁器タイル張、石張等をいいます。</t>
    <phoneticPr fontId="2"/>
  </si>
  <si>
    <t>★ タイル張がない場合は「０％」とします。</t>
    <phoneticPr fontId="2"/>
  </si>
  <si>
    <t>５．鉄部塗装等</t>
    <phoneticPr fontId="2"/>
  </si>
  <si>
    <t>①「鉄部塗装（雨掛かり部分）」</t>
    <phoneticPr fontId="2"/>
  </si>
  <si>
    <t>・高さ</t>
    <phoneticPr fontId="2"/>
  </si>
  <si>
    <t>m</t>
    <phoneticPr fontId="2"/>
  </si>
  <si>
    <t>で</t>
    <phoneticPr fontId="2"/>
  </si>
  <si>
    <t>＊高さ１ｍに換算した　総延長</t>
    <phoneticPr fontId="2"/>
  </si>
  <si>
    <t>長さ</t>
    <phoneticPr fontId="2"/>
  </si>
  <si>
    <t>1)鋼製ドア（塗装）</t>
    <phoneticPr fontId="2"/>
  </si>
  <si>
    <t>2)鋼製ドア（塩ビシート貼り等（塗装不要））</t>
    <phoneticPr fontId="2"/>
  </si>
  <si>
    <t>★ 「開放廊下・階段、バルコニー以外の鋼製手すり等」とは、ルーフバルコニーや</t>
    <phoneticPr fontId="2"/>
  </si>
  <si>
    <t xml:space="preserve">    屋上に設置されたフェンス等を指します。</t>
    <phoneticPr fontId="2"/>
  </si>
  <si>
    <t>★ ルーフバルコニーや屋上のフェンス等の高さと長さを記入します。</t>
    <phoneticPr fontId="2"/>
  </si>
  <si>
    <t xml:space="preserve">    異なるものが、３ヶ所以上ある場合は空欄に追加してご記入ください。</t>
    <phoneticPr fontId="2"/>
  </si>
  <si>
    <t>★ 高さ１ｍ換算の総延長は、「高さ×長さ」の総計を、１ｍで除した数値とします。</t>
    <phoneticPr fontId="2"/>
  </si>
  <si>
    <t xml:space="preserve">    （例）高さ２ｍ、長さ１０ｍの場合　→　高さ１ｍ換算の総延長は　２０ｍ</t>
    <phoneticPr fontId="2"/>
  </si>
  <si>
    <t>★ 屋外鉄骨階段の１階分を１階層として、階層数（複数の場合は、各屋外鉄骨階段</t>
    <phoneticPr fontId="2"/>
  </si>
  <si>
    <t xml:space="preserve">    の階層の総数）を求めてください。屋上までない屋外鉄骨階段は、「階数－１」が</t>
    <phoneticPr fontId="2"/>
  </si>
  <si>
    <t xml:space="preserve">    階層数となります。</t>
    <phoneticPr fontId="2"/>
  </si>
  <si>
    <t xml:space="preserve">    （例）５階までの屋外鉄骨階段（４階層）が1つ、４階までの屋外鉄骨階段（３階</t>
    <phoneticPr fontId="2"/>
  </si>
  <si>
    <t xml:space="preserve">          層）が１つの場合　→　総階層数は７</t>
    <phoneticPr fontId="2"/>
  </si>
  <si>
    <t>★ 鉄部（非雨掛かり部分）とは、直接雨にさらされない、各住戸の鋼製玄関ドア、</t>
    <phoneticPr fontId="2"/>
  </si>
  <si>
    <t xml:space="preserve">    メーターボックス扉等をいいます。</t>
    <phoneticPr fontId="2"/>
  </si>
  <si>
    <t>層</t>
    <rPh sb="0" eb="1">
      <t>ソウ</t>
    </rPh>
    <phoneticPr fontId="2"/>
  </si>
  <si>
    <t>③「非鉄部塗装」</t>
    <phoneticPr fontId="2"/>
  </si>
  <si>
    <t>「非鉄部」の清掃・塗替</t>
    <phoneticPr fontId="2"/>
  </si>
  <si>
    <t>★ 非鉄部とは、アルミサッシ、バルコニー隔て板のパネル等をいいます。</t>
    <phoneticPr fontId="2"/>
  </si>
  <si>
    <t>６．建具・金物等</t>
    <phoneticPr fontId="2"/>
  </si>
  <si>
    <t>①「建具関係」</t>
    <phoneticPr fontId="2"/>
  </si>
  <si>
    <t>「建具関係」の取替</t>
    <phoneticPr fontId="2"/>
  </si>
  <si>
    <t>②「手すり」</t>
    <phoneticPr fontId="2"/>
  </si>
  <si>
    <t>「手すり」の取替</t>
    <phoneticPr fontId="2"/>
  </si>
  <si>
    <t>③「屋外鉄骨階段」</t>
    <phoneticPr fontId="2"/>
  </si>
  <si>
    <t>「屋外鉄骨階段」の取替</t>
    <phoneticPr fontId="2"/>
  </si>
  <si>
    <t>★ 建具関係とは、各住戸の玄関ドア、窓アルミサッシ等をいいます。</t>
    <phoneticPr fontId="2"/>
  </si>
  <si>
    <t>★ カバー工法とは、既存の建具の枠の上に新たな建具を設ける工法をいいます。</t>
    <phoneticPr fontId="2"/>
  </si>
  <si>
    <t>★ 手すりとは、開放廊下・階段、バルコニー等の鋼製、アルミ製等の手すりをいい</t>
    <phoneticPr fontId="2"/>
  </si>
  <si>
    <t xml:space="preserve">    ます。</t>
    <phoneticPr fontId="2"/>
  </si>
  <si>
    <t xml:space="preserve">    （コンクリート製は除きます。）</t>
    <phoneticPr fontId="2"/>
  </si>
  <si>
    <t>★ 屋外鉄骨階段がある場合に記入してください。</t>
    <phoneticPr fontId="2"/>
  </si>
  <si>
    <t>④金物類（集合郵便受等）」</t>
    <phoneticPr fontId="2"/>
  </si>
  <si>
    <t>「金物類（集合郵便受等）」の取替</t>
    <phoneticPr fontId="2"/>
  </si>
  <si>
    <t>⑤「金物類（メーターボックス扉等）」</t>
    <phoneticPr fontId="2"/>
  </si>
  <si>
    <t>「金物類（メーターボックス扉等）」の取替</t>
    <phoneticPr fontId="2"/>
  </si>
  <si>
    <t>★ 金物類（メーターボックス扉等）とは、メーターボックスの扉、パイプスペースの扉</t>
    <phoneticPr fontId="2"/>
  </si>
  <si>
    <t xml:space="preserve">    等をいいます。</t>
    <phoneticPr fontId="2"/>
  </si>
  <si>
    <t>★ 金物類（集合郵便受等）とは、集合郵便受、掲示板、宅配ロッカー、避難ハッチ、タ</t>
    <phoneticPr fontId="2"/>
  </si>
  <si>
    <t xml:space="preserve">    ラップ、隔て板、物干金物等をいいます。</t>
    <phoneticPr fontId="2"/>
  </si>
  <si>
    <t>７．共用内部</t>
    <phoneticPr fontId="2"/>
  </si>
  <si>
    <t>８．給水設備</t>
    <phoneticPr fontId="2"/>
  </si>
  <si>
    <t>①「給水管」</t>
    <phoneticPr fontId="2"/>
  </si>
  <si>
    <t>「給水管」の取替</t>
    <phoneticPr fontId="2"/>
  </si>
  <si>
    <t>★ 給水管とは、共用部分の給水管（専有部分を除きます。）をいいます。</t>
    <phoneticPr fontId="2"/>
  </si>
  <si>
    <t>★ 管理員室を兼用している集会室は、「2）ない」を選択してください。</t>
    <phoneticPr fontId="2"/>
  </si>
  <si>
    <t>②「貯水槽」</t>
    <phoneticPr fontId="2"/>
  </si>
  <si>
    <t>「受水槽」の取替</t>
    <phoneticPr fontId="2"/>
  </si>
  <si>
    <t xml:space="preserve"> ②-1受水槽</t>
    <phoneticPr fontId="2"/>
  </si>
  <si>
    <t>「高置（高架）水槽」の取替</t>
    <phoneticPr fontId="2"/>
  </si>
  <si>
    <t xml:space="preserve"> ②-2高置（高架）水槽</t>
    <phoneticPr fontId="2"/>
  </si>
  <si>
    <t>③「給水ポンプ」</t>
    <phoneticPr fontId="2"/>
  </si>
  <si>
    <t>「給水ポンプ」の種別</t>
    <phoneticPr fontId="2"/>
  </si>
  <si>
    <t>1)揚水ポンプ（受水槽から高置水槽に水を送る。）</t>
    <phoneticPr fontId="2"/>
  </si>
  <si>
    <t>2)加圧ポンプ（受水槽から直接水を圧送する。）</t>
    <phoneticPr fontId="2"/>
  </si>
  <si>
    <t>3)増圧ポンプ（水道本管から直接水を圧送する。）</t>
    <phoneticPr fontId="2"/>
  </si>
  <si>
    <t>4)給水ポンプはない（水道本管から直接給水する。）</t>
    <phoneticPr fontId="2"/>
  </si>
  <si>
    <t>「給水ポンプ」の取替</t>
    <phoneticPr fontId="2"/>
  </si>
  <si>
    <t>９．排水設備</t>
    <phoneticPr fontId="2"/>
  </si>
  <si>
    <t>①「排水管」（建物の形態）</t>
    <phoneticPr fontId="2"/>
  </si>
  <si>
    <t xml:space="preserve"> ①-1［住戸玄関ドア］の取替（カバー工法を含む）</t>
    <phoneticPr fontId="2"/>
  </si>
  <si>
    <t xml:space="preserve"> ①-2［住戸窓アルミサッシ］の取替（カバー工法を含む）</t>
    <phoneticPr fontId="2"/>
  </si>
  <si>
    <t xml:space="preserve"> ③-1［シングル葺き等］の有無</t>
    <phoneticPr fontId="2"/>
  </si>
  <si>
    <t xml:space="preserve"> ③-2［金属板葺き等］の有無</t>
    <phoneticPr fontId="2"/>
  </si>
  <si>
    <t>1)１階からすべて住宅専用</t>
    <phoneticPr fontId="2"/>
  </si>
  <si>
    <t>2)１階が店舗や事務所等（複合用途）</t>
    <phoneticPr fontId="2"/>
  </si>
  <si>
    <t>3)１階部分がピロティ形式（駐車場等）</t>
    <phoneticPr fontId="2"/>
  </si>
  <si>
    <t>「排水管」の取替</t>
    <phoneticPr fontId="2"/>
  </si>
  <si>
    <t>10．ガス設備</t>
    <phoneticPr fontId="2"/>
  </si>
  <si>
    <t>①「ガス管」の有無</t>
    <phoneticPr fontId="2"/>
  </si>
  <si>
    <t>屋外埋設部ガス管の種別</t>
    <phoneticPr fontId="2"/>
  </si>
  <si>
    <t>1)亜鉛メッキ鋼管等の鋼管類</t>
    <phoneticPr fontId="2"/>
  </si>
  <si>
    <t>2)ポリエチレン管、被覆管等の樹脂系管</t>
    <phoneticPr fontId="2"/>
  </si>
  <si>
    <t>3)ガス管はない（オール電化・プロパンガス等）</t>
    <phoneticPr fontId="2"/>
  </si>
  <si>
    <t>★ 排水管とは、共用部分の排水管（専有部分を除きます。）をいいます。</t>
    <phoneticPr fontId="2"/>
  </si>
  <si>
    <t xml:space="preserve">    してください。</t>
    <phoneticPr fontId="2"/>
  </si>
  <si>
    <t>(都市ガスを対象）</t>
    <phoneticPr fontId="2"/>
  </si>
  <si>
    <t>★ ガス管の仕様は、設計図書等で確認するかガス事業者に問い合わせてください。</t>
    <phoneticPr fontId="2"/>
  </si>
  <si>
    <t xml:space="preserve">    不明な場合は建物の完成年により次のとおり選択してください。</t>
    <phoneticPr fontId="2"/>
  </si>
  <si>
    <t xml:space="preserve">    １９８５年以前は、亜鉛メッキ鋼管</t>
    <phoneticPr fontId="2"/>
  </si>
  <si>
    <t xml:space="preserve">    １９８６年以降は、ポリエチレン管</t>
    <phoneticPr fontId="2"/>
  </si>
  <si>
    <t>★ プロパンガス（LPガス）の場合は、マンションごとにガス会社との契約内容が異</t>
    <phoneticPr fontId="2"/>
  </si>
  <si>
    <t xml:space="preserve">    なるため対象外とします。</t>
    <phoneticPr fontId="2"/>
  </si>
  <si>
    <t>〔屋外埋設部ガス管〕の配管長さ</t>
    <phoneticPr fontId="2"/>
  </si>
  <si>
    <t>「ガス管」の取替（屋外埋設部ガス管）</t>
    <phoneticPr fontId="2"/>
  </si>
  <si>
    <t>例</t>
    <rPh sb="0" eb="1">
      <t>レイ</t>
    </rPh>
    <phoneticPr fontId="2"/>
  </si>
  <si>
    <t>11．空調・換気設備等</t>
    <phoneticPr fontId="2"/>
  </si>
  <si>
    <t>①「空調設備」の有無</t>
    <phoneticPr fontId="2"/>
  </si>
  <si>
    <t>「空調設備」の取替</t>
    <phoneticPr fontId="2"/>
  </si>
  <si>
    <t>②「換気設備」の有無</t>
    <phoneticPr fontId="2"/>
  </si>
  <si>
    <t>「換気設備」の取替</t>
    <phoneticPr fontId="2"/>
  </si>
  <si>
    <t xml:space="preserve">    換気ガラリをいいます。</t>
    <phoneticPr fontId="2"/>
  </si>
  <si>
    <t>12．電灯設備等</t>
    <phoneticPr fontId="2"/>
  </si>
  <si>
    <t>①「電灯設備」</t>
    <phoneticPr fontId="2"/>
  </si>
  <si>
    <t>「電灯設備」の取替</t>
    <phoneticPr fontId="2"/>
  </si>
  <si>
    <t>③「幹線設備」</t>
    <phoneticPr fontId="2"/>
  </si>
  <si>
    <t>「幹線設備」の取替</t>
    <phoneticPr fontId="2"/>
  </si>
  <si>
    <t>④「避雷針設備」の有無</t>
    <phoneticPr fontId="2"/>
  </si>
  <si>
    <t>「避雷針設備」の取替</t>
    <phoneticPr fontId="2"/>
  </si>
  <si>
    <t>⑤「自家用発電設備」の有無</t>
    <phoneticPr fontId="2"/>
  </si>
  <si>
    <t>「自家発電設備」の取替</t>
    <phoneticPr fontId="2"/>
  </si>
  <si>
    <t>本</t>
    <rPh sb="0" eb="1">
      <t>ホン</t>
    </rPh>
    <phoneticPr fontId="2"/>
  </si>
  <si>
    <t>★ 配電盤類とは、配電盤、プルボックス等をいいます。</t>
    <phoneticPr fontId="2"/>
  </si>
  <si>
    <t>★ 幹線設備とは、引込開閉器、幹線（電灯、動力）等をいいます。</t>
    <phoneticPr fontId="2"/>
  </si>
  <si>
    <t>★ 避雷針設備とは、避雷突針、ポール、支持金物、導線、接地極等をいいます。</t>
    <phoneticPr fontId="2"/>
  </si>
  <si>
    <t>★ 電灯設備とは、共用廊下・エントランスホール等の照明器具、配線器具、非常</t>
    <phoneticPr fontId="2"/>
  </si>
  <si>
    <t xml:space="preserve">    照明、避難口・通路誘導灯、外灯等をいいます。</t>
    <phoneticPr fontId="2"/>
  </si>
  <si>
    <t>13．情報・通信設備</t>
    <phoneticPr fontId="2"/>
  </si>
  <si>
    <t>①「電話設備」</t>
    <phoneticPr fontId="2"/>
  </si>
  <si>
    <t>「電話設備」の取替</t>
    <phoneticPr fontId="2"/>
  </si>
  <si>
    <t>②「テレビ共聴設備」</t>
    <phoneticPr fontId="2"/>
  </si>
  <si>
    <t>「テレビ共聴設備」の取替（アンテナ等）</t>
    <phoneticPr fontId="2"/>
  </si>
  <si>
    <t>③「インターネット設備」</t>
    <phoneticPr fontId="2"/>
  </si>
  <si>
    <t>「インターネット設備」の取替（又は設置）</t>
  </si>
  <si>
    <t>★ 電話設備とは、電話配線盤（MDF）、中間端子盤（IDF）等をいいます。</t>
    <phoneticPr fontId="2"/>
  </si>
  <si>
    <t>★ テレビ共聴設備とは、アンテナ、増幅器、分配器等をいいます。</t>
    <phoneticPr fontId="2"/>
  </si>
  <si>
    <t xml:space="preserve">    ケーブルテレビを除きます。</t>
    <phoneticPr fontId="2"/>
  </si>
  <si>
    <t>★ インターネット設備とは、住棟内ネットワーク部分をいいます。</t>
    <phoneticPr fontId="2"/>
  </si>
  <si>
    <t>14．消防用設備</t>
    <phoneticPr fontId="2"/>
  </si>
  <si>
    <t>①「屋内消火栓設備」の有無</t>
    <phoneticPr fontId="2"/>
  </si>
  <si>
    <t xml:space="preserve"> 「屋内消火栓設備」の取替</t>
    <phoneticPr fontId="2"/>
  </si>
  <si>
    <t>②「自動火災報知設備」</t>
    <phoneticPr fontId="2"/>
  </si>
  <si>
    <t>「自動火災報知設備」の取替</t>
    <phoneticPr fontId="2"/>
  </si>
  <si>
    <t>③「連結送水管設備」</t>
    <phoneticPr fontId="2"/>
  </si>
  <si>
    <t>「連結送水管設備」の取替</t>
    <phoneticPr fontId="2"/>
  </si>
  <si>
    <t>15．昇降機設備</t>
    <phoneticPr fontId="2"/>
  </si>
  <si>
    <t>①「昇降機」（エレベーター）の有無</t>
    <phoneticPr fontId="2"/>
  </si>
  <si>
    <t xml:space="preserve"> 「昇降機」（エレベーター）の取替</t>
    <phoneticPr fontId="2"/>
  </si>
  <si>
    <t>★ 屋内消火栓設備とは、居住者が初期消火に使用するものであり、消火栓ポンプ、</t>
    <phoneticPr fontId="2"/>
  </si>
  <si>
    <t>★ 自動火災報知設備とは、火災を自動的に感知又は押しボタンにより受信し、音響</t>
    <phoneticPr fontId="2"/>
  </si>
  <si>
    <t xml:space="preserve">    装置で火災を報知するものであり、感知器、発信器、表示灯、音響装置、中継器、</t>
    <phoneticPr fontId="2"/>
  </si>
  <si>
    <t>★ 連結送水管設備とは、消防ポンプ自動車から送水口に送水し、消防隊が放水口に</t>
    <phoneticPr fontId="2"/>
  </si>
  <si>
    <t xml:space="preserve">    放水器具を接続して消火活動を行うものであり、送水口、放水口、消火管、消火隊</t>
    <phoneticPr fontId="2"/>
  </si>
  <si>
    <t>16．立体駐車場設備</t>
    <phoneticPr fontId="2"/>
  </si>
  <si>
    <t>①「自走式駐車場」の有無（種別）</t>
    <phoneticPr fontId="2"/>
  </si>
  <si>
    <t>「自走式駐車場」の建替</t>
    <phoneticPr fontId="2"/>
  </si>
  <si>
    <t>収容台数</t>
    <rPh sb="0" eb="4">
      <t>シュウヨウダイスウ</t>
    </rPh>
    <phoneticPr fontId="2"/>
  </si>
  <si>
    <t>形式</t>
    <rPh sb="0" eb="2">
      <t>ケイシキ</t>
    </rPh>
    <phoneticPr fontId="2"/>
  </si>
  <si>
    <t>地上単純昇降２段</t>
    <phoneticPr fontId="2"/>
  </si>
  <si>
    <t>形式</t>
    <phoneticPr fontId="2"/>
  </si>
  <si>
    <t>地上横行昇降２・３段</t>
    <phoneticPr fontId="2"/>
  </si>
  <si>
    <t>17．外構・附属施設</t>
    <phoneticPr fontId="2"/>
  </si>
  <si>
    <t>①「外構」</t>
    <phoneticPr fontId="2"/>
  </si>
  <si>
    <t>「外構」の取替</t>
    <phoneticPr fontId="2"/>
  </si>
  <si>
    <t>★ 団地型（複数棟）の場合で、棟ごとに長期修繕計画を作成する場合は、全体の</t>
    <phoneticPr fontId="2"/>
  </si>
  <si>
    <t>★ １層２段・２層３段プレハブ自走式とは、躯体が鉄骨造でスロープを自走する駐</t>
    <phoneticPr fontId="2"/>
  </si>
  <si>
    <t xml:space="preserve">    車場をいいます。１層２段（地上と屋上を利用）と２層３段（地上、２階と屋上</t>
    <phoneticPr fontId="2"/>
  </si>
  <si>
    <t xml:space="preserve">    を利用）があります。</t>
    <phoneticPr fontId="2"/>
  </si>
  <si>
    <t>②「附属施設」</t>
    <phoneticPr fontId="2"/>
  </si>
  <si>
    <t>「附属施設」の取替</t>
    <phoneticPr fontId="2"/>
  </si>
  <si>
    <t>18．調査・診断、設計、工事監理等費用</t>
    <phoneticPr fontId="2"/>
  </si>
  <si>
    <t>（記入の必要はありません。）</t>
    <phoneticPr fontId="2"/>
  </si>
  <si>
    <t>19．長期修繕計画作成費用</t>
    <phoneticPr fontId="2"/>
  </si>
  <si>
    <t>(1)「長期修繕計画の見直し」の実施</t>
    <phoneticPr fontId="2"/>
  </si>
  <si>
    <t>20．その他</t>
    <phoneticPr fontId="2"/>
  </si>
  <si>
    <t xml:space="preserve">  ［特殊な設備等］</t>
    <phoneticPr fontId="2"/>
  </si>
  <si>
    <t>①特殊な設備名：</t>
    <phoneticPr fontId="2"/>
  </si>
  <si>
    <t>②特殊な設備名：</t>
    <phoneticPr fontId="2"/>
  </si>
  <si>
    <t>③特殊な設備名：</t>
    <phoneticPr fontId="2"/>
  </si>
  <si>
    <t>④特殊な設備名：</t>
    <phoneticPr fontId="2"/>
  </si>
  <si>
    <t>★ 外構とは、駐車場、舗装、排水管等をいいます。</t>
    <phoneticPr fontId="2"/>
  </si>
  <si>
    <t>★ 附属施設とは、自転車置場・ゴミ集積所等をいいます。</t>
    <phoneticPr fontId="2"/>
  </si>
  <si>
    <t>★ 項目の２から１９までに該当しない特殊な設備等（例えば、浄化槽・プール・遊</t>
    <phoneticPr fontId="2"/>
  </si>
  <si>
    <r>
      <t>①「屋上防水（保護）」</t>
    </r>
    <r>
      <rPr>
        <sz val="10"/>
        <color theme="1"/>
        <rFont val="ＭＳ 明朝"/>
        <family val="1"/>
        <charset val="128"/>
      </rPr>
      <t>（保護コンクリート防水（歩行用防水））</t>
    </r>
    <phoneticPr fontId="2"/>
  </si>
  <si>
    <r>
      <t>②「屋上防水（露出）」の有無</t>
    </r>
    <r>
      <rPr>
        <sz val="10"/>
        <color theme="1"/>
        <rFont val="ＭＳ 明朝"/>
        <family val="1"/>
        <charset val="128"/>
      </rPr>
      <t>（露出防水（非歩行用防水））</t>
    </r>
    <phoneticPr fontId="2"/>
  </si>
  <si>
    <t xml:space="preserve">★ 屋上防水（露出）とは、防水層の保護層がなく、その上を歩行することがで
    </t>
    <phoneticPr fontId="2"/>
  </si>
  <si>
    <t>　　きないものをいいます。</t>
    <phoneticPr fontId="2"/>
  </si>
  <si>
    <t>　　（アスファルト露出防水、シート防水、塗膜防水等）</t>
    <phoneticPr fontId="2"/>
  </si>
  <si>
    <t xml:space="preserve">★ シングル葺き等とは、アスファルトシングル葺き、スレート葺き、瓦葺き等を
</t>
    <phoneticPr fontId="2"/>
  </si>
  <si>
    <t xml:space="preserve">    いいます。</t>
    <phoneticPr fontId="2"/>
  </si>
  <si>
    <t xml:space="preserve">★ 屋上防水（保護）とは、防水層をコンクリート等で保護し、その上を歩行する
</t>
    <phoneticPr fontId="2"/>
  </si>
  <si>
    <t xml:space="preserve">    ことができるものをいいます。</t>
    <phoneticPr fontId="2"/>
  </si>
  <si>
    <t xml:space="preserve">    ください。</t>
    <phoneticPr fontId="2"/>
  </si>
  <si>
    <t>★ 屋上防水と傾斜屋根が混在している場合は、それぞれの欄に記入し、「屋上</t>
    <phoneticPr fontId="2"/>
  </si>
  <si>
    <t xml:space="preserve">    防水と傾斜屋根が混在している場合」にその割合を記入してください。</t>
    <phoneticPr fontId="2"/>
  </si>
  <si>
    <t xml:space="preserve">★ 上空から屋上及び屋根を見おろした平面の面積で、およその割合を記入して
</t>
  </si>
  <si>
    <r>
      <rPr>
        <b/>
        <sz val="11"/>
        <color theme="1"/>
        <rFont val="ＭＳ Ｐゴシック"/>
        <family val="3"/>
        <charset val="128"/>
        <scheme val="minor"/>
      </rPr>
      <t>１．仮設工事</t>
    </r>
    <r>
      <rPr>
        <sz val="11"/>
        <color theme="1"/>
        <rFont val="ＭＳ Ｐゴシック"/>
        <family val="2"/>
        <charset val="128"/>
        <scheme val="minor"/>
      </rPr>
      <t>　</t>
    </r>
    <r>
      <rPr>
        <sz val="9"/>
        <color theme="1"/>
        <rFont val="ＭＳ Ｐゴシック"/>
        <family val="3"/>
        <charset val="128"/>
        <scheme val="minor"/>
      </rPr>
      <t>（記入の必要はありません。）</t>
    </r>
    <phoneticPr fontId="2"/>
  </si>
  <si>
    <r>
      <t xml:space="preserve">④「庇、笠木等防水」 </t>
    </r>
    <r>
      <rPr>
        <sz val="9"/>
        <color theme="1"/>
        <rFont val="ＭＳ Ｐゴシック"/>
        <family val="3"/>
        <charset val="128"/>
        <scheme val="minor"/>
      </rPr>
      <t>（記入の必要はありません。）</t>
    </r>
    <phoneticPr fontId="2"/>
  </si>
  <si>
    <t>③-2　［バルコニー］の天井の有無</t>
    <phoneticPr fontId="2"/>
  </si>
  <si>
    <t>①-2 [屋外鉄骨階段] の有無</t>
    <phoneticPr fontId="2"/>
  </si>
  <si>
    <t>②「鉄部塗装 （非雨掛かり部分）」</t>
    <phoneticPr fontId="2"/>
  </si>
  <si>
    <t xml:space="preserve">★ 鉄部（雨掛かり部分）とは、屋外で直接雨にさらされる、開放廊下・階段やバルコ
</t>
    <phoneticPr fontId="2"/>
  </si>
  <si>
    <t xml:space="preserve">    ニーの鋼製手すり、屋外鉄骨階段等をいいます。</t>
    <phoneticPr fontId="2"/>
  </si>
  <si>
    <r>
      <t>★ 共用内部とは、</t>
    </r>
    <r>
      <rPr>
        <sz val="10"/>
        <color theme="1"/>
        <rFont val="ＭＳ Ｐゴシック"/>
        <family val="3"/>
        <charset val="128"/>
        <scheme val="minor"/>
      </rPr>
      <t>管理員室、集会室、内部廊下、内部階段、</t>
    </r>
    <r>
      <rPr>
        <sz val="9"/>
        <color theme="1"/>
        <rFont val="ＭＳ Ｐゴシック"/>
        <family val="2"/>
        <charset val="128"/>
        <scheme val="minor"/>
      </rPr>
      <t>エントランスホール、</t>
    </r>
    <phoneticPr fontId="2"/>
  </si>
  <si>
    <r>
      <t xml:space="preserve">    エレベーターホール</t>
    </r>
    <r>
      <rPr>
        <sz val="10"/>
        <color theme="1"/>
        <rFont val="ＭＳ Ｐゴシック"/>
        <family val="3"/>
        <charset val="128"/>
        <scheme val="minor"/>
      </rPr>
      <t>等の壁、床、天井等</t>
    </r>
    <r>
      <rPr>
        <sz val="9"/>
        <color theme="1"/>
        <rFont val="ＭＳ Ｐゴシック"/>
        <family val="2"/>
        <charset val="128"/>
        <scheme val="minor"/>
      </rPr>
      <t>をいいます。</t>
    </r>
    <phoneticPr fontId="2"/>
  </si>
  <si>
    <t>★ ディスポーザ排水処理システムがある場合は、特殊施設として｢20 その他｣に記入</t>
    <phoneticPr fontId="2"/>
  </si>
  <si>
    <r>
      <t>②配電盤類</t>
    </r>
    <r>
      <rPr>
        <sz val="9"/>
        <color theme="1"/>
        <rFont val="ＭＳ Ｐゴシック"/>
        <family val="3"/>
        <charset val="128"/>
        <scheme val="minor"/>
      </rPr>
      <t>（記入の必要はありません。）</t>
    </r>
    <phoneticPr fontId="2"/>
  </si>
  <si>
    <t>★ 立体駐車場で、建物内に自走で収容、又は地下等に昇降設備（エレベーター等）</t>
    <phoneticPr fontId="2"/>
  </si>
  <si>
    <t xml:space="preserve">    で降ろし、自走で収容する方式は、特殊な設備等として｢20．その他｣に記入して</t>
    <phoneticPr fontId="2"/>
  </si>
  <si>
    <t xml:space="preserve">    ください。</t>
    <phoneticPr fontId="2"/>
  </si>
  <si>
    <t>　　戯施設等）がある場合に記入してください。それ以外は、記入の必要はありません。</t>
    <phoneticPr fontId="2"/>
  </si>
  <si>
    <t>①修繕履歴の[ 　　]年には、修繕工事を実施した直近の年（西暦）を記入してください。なお、記入日の年に実施した場合又は実施する予定の場</t>
    <phoneticPr fontId="2"/>
  </si>
  <si>
    <t>★ 申込みのご担当をご記入ください。</t>
    <phoneticPr fontId="2"/>
  </si>
  <si>
    <t xml:space="preserve">    なお、記載事項の確認が必要な場合のため、日中にご連絡が可能な電話番</t>
    <phoneticPr fontId="2"/>
  </si>
  <si>
    <t xml:space="preserve">    号をご記入ください。</t>
    <phoneticPr fontId="2"/>
  </si>
  <si>
    <t>★ 管理組合に代わって申し込む場合、記入を代行した場合又は新築マンション</t>
    <phoneticPr fontId="2"/>
  </si>
  <si>
    <t xml:space="preserve">    （新築マンションの場合は必要ありません。）</t>
    <phoneticPr fontId="2"/>
  </si>
  <si>
    <t xml:space="preserve">    この場合も、管理組合の理事長の氏名・住居番号・電話番号をご記入ください。</t>
    <phoneticPr fontId="2"/>
  </si>
  <si>
    <t xml:space="preserve">    成費用が異なりますのでご注意ください。</t>
    <phoneticPr fontId="2"/>
  </si>
  <si>
    <t>★ 上記修繕積立金の徴収総額金額を全戸数で割った額</t>
    <phoneticPr fontId="2"/>
  </si>
  <si>
    <t>★ 前期会計年度末現在の修繕積立金の残高（修繕積立基金を含む。）</t>
    <phoneticPr fontId="2"/>
  </si>
  <si>
    <t>★ 建物完成年月日は、月日までご記入ください。日付が不明な場合は１日とし</t>
    <phoneticPr fontId="2"/>
  </si>
  <si>
    <t xml:space="preserve">    てください。</t>
    <phoneticPr fontId="2"/>
  </si>
  <si>
    <t>★ ｢鉄筋コンクリート造は「RC造」、鉄骨鉄筋コンクリート造は「SRC造」、</t>
    <phoneticPr fontId="2"/>
  </si>
  <si>
    <t>★ 建物が複合用途の場合の戸数は、全住戸数に、店舗・事務所等の区画数を</t>
    <phoneticPr fontId="2"/>
  </si>
  <si>
    <t xml:space="preserve">    加えた数をご記入ください。</t>
    <rPh sb="4" eb="5">
      <t>クワ</t>
    </rPh>
    <rPh sb="7" eb="8">
      <t>カズ</t>
    </rPh>
    <rPh sb="10" eb="12">
      <t>キニュウ</t>
    </rPh>
    <phoneticPr fontId="2"/>
  </si>
  <si>
    <t xml:space="preserve">    なお、棟が構造的に分かれていても、EXPJ等により各階でつながっている場</t>
    <phoneticPr fontId="2"/>
  </si>
  <si>
    <t xml:space="preserve">    合は、単棟型としてください。</t>
    <phoneticPr fontId="2"/>
  </si>
  <si>
    <t>★ 団地型とは、同じ敷地に独立した棟が２棟以上あるものをいいます。</t>
    <phoneticPr fontId="2"/>
  </si>
  <si>
    <t xml:space="preserve">    図書や販売時のパンフレット等で確認してください。</t>
    <phoneticPr fontId="2"/>
  </si>
  <si>
    <t>★ ｢敷地面積｣や｢建築面積｣は、建築基準法で定められています。建物の設計</t>
    <phoneticPr fontId="2"/>
  </si>
  <si>
    <t xml:space="preserve">    の面積を記入し、棟ごとに作成する場合は、敷地全体の面積を各棟の｢専有</t>
    <phoneticPr fontId="2"/>
  </si>
  <si>
    <t xml:space="preserve">    面積｣で按分した面積を記入してください。</t>
    <phoneticPr fontId="2"/>
  </si>
  <si>
    <t>★ 団地型で、全棟をまとめて１つの長期修繕計画を作成する場合は、敷地全体</t>
    <phoneticPr fontId="2"/>
  </si>
  <si>
    <t xml:space="preserve">    Ｌ字型、コの字型、ロの字型の建物は「雁行している」には含みません。</t>
    <phoneticPr fontId="2"/>
  </si>
  <si>
    <t>★ セットバックとは、斜線制限等により建物上部が段状に後退しているものを</t>
    <phoneticPr fontId="2"/>
  </si>
  <si>
    <t>★ 傾斜地に階段状に建つ場合は、｢雁行しセットバックしている｣を選択してください。</t>
    <phoneticPr fontId="2"/>
  </si>
  <si>
    <t>★ ｢雁行｣とは、建物を平面的にみて、住戸単位でずれているものをいいます。</t>
    <phoneticPr fontId="2"/>
  </si>
  <si>
    <t>★ 中廊下方式とは、下図のように建物内の住戸と住戸の間に廊下があるもの</t>
    <phoneticPr fontId="2"/>
  </si>
  <si>
    <t xml:space="preserve">    をいいます。
</t>
    <phoneticPr fontId="2"/>
  </si>
  <si>
    <t>★ 平均面積は、専有面積合計（Ｂ）とバルコニー面積合計（Ｃ）を合算したものを</t>
    <phoneticPr fontId="2"/>
  </si>
  <si>
    <t xml:space="preserve">    戸数合計（Ａ）で除してください。</t>
    <phoneticPr fontId="2"/>
  </si>
  <si>
    <t>★ 団地型（複数棟）の場合で、棟ごとに長期修繕計画を作成する場合は、全体</t>
    <phoneticPr fontId="2"/>
  </si>
  <si>
    <t xml:space="preserve">    の台数（立体駐車場のみ）を各棟の住戸数等で按分した台数を記入してください。</t>
    <phoneticPr fontId="2"/>
  </si>
  <si>
    <t>★ 修繕積立基金の割戻期間とは、修繕積立基金を修繕積立金の前払いとし
    て考えて、修繕積立金の額の設定に当たり、均等積立方式により算定した修
    繕積立金の額から、修繕積立基金を期間で割り戻した額を差し引くための期
    間をいいます。</t>
    <phoneticPr fontId="2"/>
  </si>
  <si>
    <t>1)ありのとき</t>
    <phoneticPr fontId="2"/>
  </si>
  <si>
    <t>　</t>
    <phoneticPr fontId="2"/>
  </si>
  <si>
    <t>過去</t>
    <phoneticPr fontId="2"/>
  </si>
  <si>
    <t>年</t>
    <rPh sb="0" eb="1">
      <t>ネン</t>
    </rPh>
    <phoneticPr fontId="2"/>
  </si>
  <si>
    <t>「屋上防水（露出）」の修繕</t>
    <rPh sb="6" eb="8">
      <t>ロシュツ</t>
    </rPh>
    <phoneticPr fontId="2"/>
  </si>
  <si>
    <t xml:space="preserve"> 1)あり　　2)なし</t>
    <phoneticPr fontId="2"/>
  </si>
  <si>
    <t xml:space="preserve"> 1)実施した　2)実施していない</t>
    <phoneticPr fontId="2"/>
  </si>
  <si>
    <t>無効</t>
    <rPh sb="0" eb="2">
      <t>ムコウ</t>
    </rPh>
    <phoneticPr fontId="2"/>
  </si>
  <si>
    <t>必須</t>
    <rPh sb="0" eb="2">
      <t>ヒッス</t>
    </rPh>
    <phoneticPr fontId="2"/>
  </si>
  <si>
    <t>※ 必須入力です</t>
    <rPh sb="2" eb="6">
      <t>ヒッスニュウリョク</t>
    </rPh>
    <phoneticPr fontId="2"/>
  </si>
  <si>
    <t>登録番号　Ｎo</t>
  </si>
  <si>
    <t>4)その他</t>
    <phoneticPr fontId="2"/>
  </si>
  <si>
    <t>タイプ入力</t>
    <rPh sb="3" eb="5">
      <t>ニュウリョク</t>
    </rPh>
    <phoneticPr fontId="2"/>
  </si>
  <si>
    <t>必須</t>
    <rPh sb="0" eb="2">
      <t>ヒッス</t>
    </rPh>
    <phoneticPr fontId="2"/>
  </si>
  <si>
    <t>総階層数</t>
    <phoneticPr fontId="2"/>
  </si>
  <si>
    <t>1)ある　　2)ない</t>
    <phoneticPr fontId="2"/>
  </si>
  <si>
    <t>「1)ある」とき</t>
    <phoneticPr fontId="2"/>
  </si>
  <si>
    <t xml:space="preserve"> 1)実施した　2)実施していない,かつ予定はない</t>
    <phoneticPr fontId="2"/>
  </si>
  <si>
    <t>設置本数</t>
    <phoneticPr fontId="2"/>
  </si>
  <si>
    <t xml:space="preserve"> 台数</t>
    <rPh sb="1" eb="3">
      <t>ダイスウ</t>
    </rPh>
    <phoneticPr fontId="2"/>
  </si>
  <si>
    <t>１層２段プレハブ自走式　収容台数</t>
    <phoneticPr fontId="2"/>
  </si>
  <si>
    <t>２層３段プレハブ自走式　収容台数</t>
    <phoneticPr fontId="2"/>
  </si>
  <si>
    <t>「1) 作成又は見直した」とき</t>
    <rPh sb="4" eb="6">
      <t>サクセイ</t>
    </rPh>
    <rPh sb="6" eb="7">
      <t>マタ</t>
    </rPh>
    <rPh sb="8" eb="10">
      <t>ミナオ</t>
    </rPh>
    <phoneticPr fontId="2"/>
  </si>
  <si>
    <t>金額：</t>
    <rPh sb="0" eb="2">
      <t>キンガク</t>
    </rPh>
    <phoneticPr fontId="2"/>
  </si>
  <si>
    <t>マンション管理センター登録管理組合</t>
    <phoneticPr fontId="2"/>
  </si>
  <si>
    <t>マンションみらいネット登録管理組合</t>
    <phoneticPr fontId="2"/>
  </si>
  <si>
    <t>処理番号</t>
    <rPh sb="0" eb="2">
      <t>ショリ</t>
    </rPh>
    <rPh sb="2" eb="4">
      <t>バンゴウ</t>
    </rPh>
    <phoneticPr fontId="2"/>
  </si>
  <si>
    <t>用途形態</t>
    <rPh sb="0" eb="2">
      <t>ヨウト</t>
    </rPh>
    <rPh sb="2" eb="4">
      <t>ケイタイ</t>
    </rPh>
    <phoneticPr fontId="2"/>
  </si>
  <si>
    <t>作成日</t>
    <rPh sb="0" eb="2">
      <t>サクセイ</t>
    </rPh>
    <rPh sb="2" eb="3">
      <t>ビ</t>
    </rPh>
    <phoneticPr fontId="2"/>
  </si>
  <si>
    <t>作成費用</t>
    <rPh sb="0" eb="4">
      <t>サクセイヒ</t>
    </rPh>
    <phoneticPr fontId="2"/>
  </si>
  <si>
    <t>利用状況</t>
    <rPh sb="0" eb="4">
      <t>リヨウジョウキョウ</t>
    </rPh>
    <phoneticPr fontId="2"/>
  </si>
  <si>
    <t>年</t>
    <rPh sb="0" eb="1">
      <t>ネン</t>
    </rPh>
    <phoneticPr fontId="2"/>
  </si>
  <si>
    <t>月</t>
    <rPh sb="0" eb="1">
      <t>ガツ</t>
    </rPh>
    <phoneticPr fontId="2"/>
  </si>
  <si>
    <t>日</t>
    <rPh sb="0" eb="1">
      <t>ニチ</t>
    </rPh>
    <phoneticPr fontId="2"/>
  </si>
  <si>
    <t>担当者</t>
    <rPh sb="0" eb="3">
      <t>タントウシャ</t>
    </rPh>
    <phoneticPr fontId="2"/>
  </si>
  <si>
    <t>円</t>
    <rPh sb="0" eb="1">
      <t>エン</t>
    </rPh>
    <phoneticPr fontId="2"/>
  </si>
  <si>
    <t>４．専用使用料からの修繕積立金への継続的な繰入額（年額）</t>
    <rPh sb="17" eb="20">
      <t>ケイゾクテキ</t>
    </rPh>
    <phoneticPr fontId="2"/>
  </si>
  <si>
    <t>７．借入金の償還金（前期会計年度末からの利息を含む総返済金額）</t>
    <phoneticPr fontId="2"/>
  </si>
  <si>
    <t>★ その他、修繕積立金の運用益等で、将来にわたり毎年継続して繰り入れられる予</t>
    <phoneticPr fontId="2"/>
  </si>
  <si>
    <t xml:space="preserve">    定の年間金額</t>
    <phoneticPr fontId="2"/>
  </si>
  <si>
    <t>★ 前期会計年度末からの返済残期間を記入してください。</t>
    <phoneticPr fontId="2"/>
  </si>
  <si>
    <t>（小数点第3位以下は切捨）</t>
    <phoneticPr fontId="2"/>
  </si>
  <si>
    <t>10．住戸タイプ別面積表（店舗・事務所を含む。）</t>
    <rPh sb="13" eb="15">
      <t>テンポ</t>
    </rPh>
    <rPh sb="16" eb="19">
      <t>ジムショ</t>
    </rPh>
    <rPh sb="20" eb="21">
      <t>フク</t>
    </rPh>
    <phoneticPr fontId="2"/>
  </si>
  <si>
    <t xml:space="preserve"> ③-3「屋上防水と傾斜屋根が混在している場合」</t>
    <phoneticPr fontId="2"/>
  </si>
  <si>
    <t>6)開放廊下・階段がない（手すりがない）</t>
    <rPh sb="7" eb="9">
      <t>カイダン</t>
    </rPh>
    <phoneticPr fontId="2"/>
  </si>
  <si>
    <t>「屋上防水（保護）」の修繕</t>
    <rPh sb="6" eb="8">
      <t>ホゴ</t>
    </rPh>
    <phoneticPr fontId="2"/>
  </si>
  <si>
    <t>④外壁・手すり壁・軒天の塗装、タイル張りの補修、シーリングの打替等</t>
    <phoneticPr fontId="2"/>
  </si>
  <si>
    <t>⑤「タイル張補修」</t>
    <phoneticPr fontId="2"/>
  </si>
  <si>
    <r>
      <t xml:space="preserve">⑥「シーリング」打替 </t>
    </r>
    <r>
      <rPr>
        <sz val="9"/>
        <color theme="1"/>
        <rFont val="ＭＳ Ｐゴシック"/>
        <family val="3"/>
        <charset val="128"/>
        <scheme val="minor"/>
      </rPr>
      <t>（記入の必要はありません。）</t>
    </r>
    <phoneticPr fontId="2"/>
  </si>
  <si>
    <t xml:space="preserve"> 1)屋外鉄骨階段がある　　2)屋外鉄骨階段がない</t>
    <phoneticPr fontId="2"/>
  </si>
  <si>
    <t>①-3「鉄部（雨掛かり部分）」の塗替</t>
    <phoneticPr fontId="2"/>
  </si>
  <si>
    <t>②-1［住戸玄関ドア］の仕様</t>
    <phoneticPr fontId="2"/>
  </si>
  <si>
    <t>②-2「鉄部（非雨掛かり部分）」の塗替</t>
    <phoneticPr fontId="2"/>
  </si>
  <si>
    <t>①「集会室」の有無</t>
    <phoneticPr fontId="2"/>
  </si>
  <si>
    <t>②「共用内部」の修繕</t>
    <phoneticPr fontId="2"/>
  </si>
  <si>
    <t>②「排水ポンプ」の有無</t>
    <phoneticPr fontId="2"/>
  </si>
  <si>
    <t>「排水ポンプ」の取替</t>
    <phoneticPr fontId="2"/>
  </si>
  <si>
    <t>④「インターホン設備等」</t>
    <phoneticPr fontId="2"/>
  </si>
  <si>
    <t>［インターホン設備等］の有無</t>
    <phoneticPr fontId="2"/>
  </si>
  <si>
    <t>［インターホン設備等］の取替（又は設置）</t>
    <rPh sb="9" eb="10">
      <t>トウ</t>
    </rPh>
    <rPh sb="12" eb="14">
      <t>トリカエ</t>
    </rPh>
    <rPh sb="15" eb="16">
      <t>マタ</t>
    </rPh>
    <rPh sb="17" eb="19">
      <t>セッチ</t>
    </rPh>
    <phoneticPr fontId="2"/>
  </si>
  <si>
    <t>★ インターホン設備とは、消防法の自動火災報知設備の受信機をいいます。住戸内</t>
    <phoneticPr fontId="2"/>
  </si>
  <si>
    <t xml:space="preserve">    の火災感知器やガス漏れ警報器と連動して警報する機能を持っています。</t>
    <phoneticPr fontId="2"/>
  </si>
  <si>
    <t xml:space="preserve">    多くのマンションでは、エントランスのオートロック機能も有しています。</t>
    <phoneticPr fontId="2"/>
  </si>
  <si>
    <t>　1)新規作成又は見直しを実施した</t>
    <rPh sb="3" eb="5">
      <t>シンキ</t>
    </rPh>
    <rPh sb="13" eb="15">
      <t>ジッシ</t>
    </rPh>
    <phoneticPr fontId="2"/>
  </si>
  <si>
    <t>　2)新規作成又は見直しを実施していない</t>
    <rPh sb="3" eb="5">
      <t>シンキ</t>
    </rPh>
    <rPh sb="13" eb="15">
      <t>ジッシ</t>
    </rPh>
    <phoneticPr fontId="2"/>
  </si>
  <si>
    <t>修繕を実施した 西暦</t>
    <rPh sb="8" eb="10">
      <t>セイレキ</t>
    </rPh>
    <phoneticPr fontId="2"/>
  </si>
  <si>
    <t>修繕を実施した 西暦</t>
    <phoneticPr fontId="2"/>
  </si>
  <si>
    <r>
      <t>【</t>
    </r>
    <r>
      <rPr>
        <sz val="11"/>
        <color theme="1"/>
        <rFont val="ＭＳ 明朝"/>
        <family val="1"/>
        <charset val="128"/>
      </rPr>
      <t>アンケートのお願い</t>
    </r>
    <r>
      <rPr>
        <sz val="11"/>
        <color theme="1"/>
        <rFont val="ＭＳ Ｐゴシック"/>
        <family val="2"/>
        <charset val="128"/>
        <scheme val="minor"/>
      </rPr>
      <t>】</t>
    </r>
    <phoneticPr fontId="2"/>
  </si>
  <si>
    <t>１．「長期修繕計画作成・修繕積立金算出サービス」をお知りになったのは、次のどれですか。（複数回答可）</t>
    <phoneticPr fontId="2"/>
  </si>
  <si>
    <t>２．「長期修繕計画作成・修繕積立金算出サービス」を依頼する目的は、次のどれですか。（複数回答可）</t>
    <phoneticPr fontId="2"/>
  </si>
  <si>
    <t>アンケートへのご協力ありがとうございます。今後のサービス向上に役立たせていただきます。</t>
    <phoneticPr fontId="2"/>
  </si>
  <si>
    <t>お疲れさまでした。記入漏れがないか、もう一度ご確認ください。</t>
    <phoneticPr fontId="2"/>
  </si>
  <si>
    <t>ご記入に当たってご不明な点は、下記にお問い合わせください。</t>
    <phoneticPr fontId="2"/>
  </si>
  <si>
    <t>公益財団法人マンション管理センター　技術部</t>
    <phoneticPr fontId="2"/>
  </si>
  <si>
    <t>〒101-0003　東京都千代田区一ツ橋２丁目５－５ 岩波書店一ツ橋ビル７階</t>
    <phoneticPr fontId="2"/>
  </si>
  <si>
    <t>マンション名</t>
    <rPh sb="5" eb="6">
      <t>メイ</t>
    </rPh>
    <phoneticPr fontId="2"/>
  </si>
  <si>
    <t>西暦</t>
    <rPh sb="0" eb="2">
      <t>セイレキ</t>
    </rPh>
    <phoneticPr fontId="2"/>
  </si>
  <si>
    <t>月記入</t>
    <rPh sb="0" eb="1">
      <t>ガツ</t>
    </rPh>
    <phoneticPr fontId="2"/>
  </si>
  <si>
    <t>TEL：０３－３２２２－１５１９</t>
    <phoneticPr fontId="2"/>
  </si>
  <si>
    <t>①住宅専用　　②複合用途　　③団地型　　④その他</t>
    <phoneticPr fontId="2"/>
  </si>
  <si>
    <t>①センター登録　　②みらい登録　　③非登録管理組合　　④非管理組合　　⑤専門家派遣　　⑥無償</t>
    <phoneticPr fontId="2"/>
  </si>
  <si>
    <t>1)実施した　2)実施していない</t>
    <phoneticPr fontId="2"/>
  </si>
  <si>
    <t>直近  西暦</t>
    <rPh sb="0" eb="2">
      <t>チョッキン</t>
    </rPh>
    <rPh sb="4" eb="6">
      <t>セイレキ</t>
    </rPh>
    <phoneticPr fontId="2"/>
  </si>
  <si>
    <t>※ 必須入力です</t>
    <phoneticPr fontId="2"/>
  </si>
  <si>
    <t xml:space="preserve">    台数（立体駐車場のみ）を各棟の住戸数等で按分した台数を記入してください。</t>
    <phoneticPr fontId="2"/>
  </si>
  <si>
    <t>★ 専用庭等の専用使用料からその管理に充当した残金で、将来にわたり毎年継続</t>
    <phoneticPr fontId="2"/>
  </si>
  <si>
    <t xml:space="preserve">    して繰り入れられる予定の年間金額</t>
    <phoneticPr fontId="2"/>
  </si>
  <si>
    <t xml:space="preserve">    ください。</t>
    <phoneticPr fontId="2"/>
  </si>
  <si>
    <t>直近  西暦</t>
    <phoneticPr fontId="2"/>
  </si>
  <si>
    <t>直近  西暦</t>
    <phoneticPr fontId="2"/>
  </si>
  <si>
    <t>直近   西暦</t>
    <phoneticPr fontId="2"/>
  </si>
  <si>
    <t>「1) 実施した」とき</t>
  </si>
  <si>
    <t>「1) 実施した」とき</t>
    <phoneticPr fontId="2"/>
  </si>
  <si>
    <t>－</t>
    <phoneticPr fontId="2"/>
  </si>
  <si>
    <t>１）管理組合　２）申込代行者等（前頁の４） ３）その他</t>
    <phoneticPr fontId="2"/>
  </si>
  <si>
    <t>「1) 管理組合」のとき</t>
    <rPh sb="4" eb="8">
      <t>カンリクミアイ</t>
    </rPh>
    <phoneticPr fontId="2"/>
  </si>
  <si>
    <t>1)管理事務所　2)理事長自宅　3)申込者自宅</t>
    <phoneticPr fontId="2"/>
  </si>
  <si>
    <t>4)その他：</t>
    <phoneticPr fontId="2"/>
  </si>
  <si>
    <t>「3) その他」のとき</t>
    <rPh sb="6" eb="7">
      <t>タ</t>
    </rPh>
    <phoneticPr fontId="2"/>
  </si>
  <si>
    <t>その他：</t>
    <rPh sb="2" eb="3">
      <t>タ</t>
    </rPh>
    <phoneticPr fontId="2"/>
  </si>
  <si>
    <t>「1) ある」のとき</t>
    <phoneticPr fontId="2"/>
  </si>
  <si>
    <t>駐車場の台数</t>
    <phoneticPr fontId="2"/>
  </si>
  <si>
    <t xml:space="preserve">    管理組合の場合は、前頁の「２所在地」に送付します。</t>
    <phoneticPr fontId="2"/>
  </si>
  <si>
    <t xml:space="preserve">    の場合などに、該当する番号を選択し、連絡先をご記入ください。</t>
    <rPh sb="18" eb="20">
      <t>センタク</t>
    </rPh>
    <phoneticPr fontId="2"/>
  </si>
  <si>
    <t>★ 成果物と請求書の送付先（同一箇所）に該当する番号を選択してください。</t>
    <rPh sb="27" eb="29">
      <t>センタク</t>
    </rPh>
    <phoneticPr fontId="2"/>
  </si>
  <si>
    <r>
      <t xml:space="preserve">★ </t>
    </r>
    <r>
      <rPr>
        <sz val="10"/>
        <color theme="1"/>
        <rFont val="ＭＳ Ｐゴシック"/>
        <family val="3"/>
        <charset val="128"/>
        <scheme val="minor"/>
      </rPr>
      <t>作成費用の支払い者に該当する番号</t>
    </r>
    <r>
      <rPr>
        <sz val="9"/>
        <color theme="1"/>
        <rFont val="ＭＳ Ｐゴシック"/>
        <family val="3"/>
        <charset val="128"/>
        <scheme val="minor"/>
      </rPr>
      <t>を選択してください。</t>
    </r>
    <r>
      <rPr>
        <sz val="10"/>
        <color theme="1"/>
        <rFont val="ＭＳ Ｐゴシック"/>
        <family val="3"/>
        <charset val="128"/>
        <scheme val="minor"/>
      </rPr>
      <t>支払者</t>
    </r>
    <r>
      <rPr>
        <sz val="9"/>
        <color theme="1"/>
        <rFont val="ＭＳ Ｐゴシック"/>
        <family val="3"/>
        <charset val="128"/>
        <scheme val="minor"/>
      </rPr>
      <t>により作</t>
    </r>
    <rPh sb="19" eb="21">
      <t>センタク</t>
    </rPh>
    <phoneticPr fontId="2"/>
  </si>
  <si>
    <t xml:space="preserve">    鉄骨造・その他は「鉄骨造・その他」を選択してください。</t>
    <phoneticPr fontId="2"/>
  </si>
  <si>
    <r>
      <t>②「機械式駐車場」の有無（種別）→</t>
    </r>
    <r>
      <rPr>
        <sz val="10"/>
        <color theme="1"/>
        <rFont val="ＭＳ 明朝"/>
        <family val="1"/>
        <charset val="128"/>
      </rPr>
      <t>下表に形式別の収容台数を記入</t>
    </r>
    <phoneticPr fontId="2"/>
  </si>
  <si>
    <t>①-1 ［開放廊下・階段、バルコニー以外の鋼製手すり等］の有無</t>
    <phoneticPr fontId="2"/>
  </si>
  <si>
    <t>地上横行昇降４段</t>
    <phoneticPr fontId="2"/>
  </si>
  <si>
    <t>ピット昇降２・３段</t>
    <phoneticPr fontId="2"/>
  </si>
  <si>
    <t>ピット横行昇降２・３段</t>
    <phoneticPr fontId="2"/>
  </si>
  <si>
    <t>ピット横行昇降４・５段</t>
    <phoneticPr fontId="2"/>
  </si>
  <si>
    <r>
      <rPr>
        <sz val="9"/>
        <color theme="1"/>
        <rFont val="ＭＳ Ｐゴシック"/>
        <family val="3"/>
        <charset val="128"/>
        <scheme val="minor"/>
      </rPr>
      <t>垂直循環方式</t>
    </r>
    <r>
      <rPr>
        <sz val="8"/>
        <color theme="1"/>
        <rFont val="ＭＳ Ｐゴシック"/>
        <family val="2"/>
        <charset val="128"/>
        <scheme val="minor"/>
      </rPr>
      <t>（タワー式）</t>
    </r>
    <phoneticPr fontId="2"/>
  </si>
  <si>
    <r>
      <rPr>
        <sz val="9"/>
        <color theme="1"/>
        <rFont val="ＭＳ Ｐゴシック"/>
        <family val="3"/>
        <charset val="128"/>
        <scheme val="minor"/>
      </rPr>
      <t>その他</t>
    </r>
    <r>
      <rPr>
        <sz val="8"/>
        <color theme="1"/>
        <rFont val="ＭＳ Ｐゴシック"/>
        <family val="2"/>
        <charset val="128"/>
        <scheme val="minor"/>
      </rPr>
      <t>（多層・水平循環方式等）</t>
    </r>
    <phoneticPr fontId="2"/>
  </si>
  <si>
    <t>※ 申込者（記入者）、申込代行者（記入代行者）
　　等のいずれかは全項目必須入力です</t>
    <rPh sb="33" eb="36">
      <t>ゼンコウモク</t>
    </rPh>
    <rPh sb="36" eb="40">
      <t>ヒッスニュウリョク</t>
    </rPh>
    <phoneticPr fontId="2"/>
  </si>
  <si>
    <t>１．現在の修繕積立金　　徴収総額（月額）</t>
    <rPh sb="2" eb="4">
      <t>ゲンザイ</t>
    </rPh>
    <rPh sb="5" eb="10">
      <t>シュウゼンツミタテキン</t>
    </rPh>
    <phoneticPr fontId="2"/>
  </si>
  <si>
    <t>※ 戸数合計がC-3.戸数の入力と一致しません</t>
    <rPh sb="2" eb="4">
      <t>コスウ</t>
    </rPh>
    <rPh sb="4" eb="6">
      <t>ゴウケイ</t>
    </rPh>
    <rPh sb="11" eb="13">
      <t>コスウ</t>
    </rPh>
    <rPh sb="14" eb="16">
      <t>ニュウリョク</t>
    </rPh>
    <rPh sb="17" eb="19">
      <t>イッチ</t>
    </rPh>
    <phoneticPr fontId="2"/>
  </si>
  <si>
    <t>※ C-11.駐車場の台数の入力値を超えています</t>
    <rPh sb="7" eb="10">
      <t>チュウシャジョウ</t>
    </rPh>
    <rPh sb="11" eb="13">
      <t>ダイスウ</t>
    </rPh>
    <rPh sb="14" eb="17">
      <t>ニュウリョクチ</t>
    </rPh>
    <rPh sb="18" eb="19">
      <t>コ</t>
    </rPh>
    <phoneticPr fontId="2"/>
  </si>
  <si>
    <t>※ B-7.借入金の償還金が入力されているため、
　　返済残期間は必須入力です</t>
    <rPh sb="6" eb="9">
      <t>カリイレキン</t>
    </rPh>
    <rPh sb="10" eb="13">
      <t>ショウカンキン</t>
    </rPh>
    <rPh sb="14" eb="16">
      <t>ニュウリョク</t>
    </rPh>
    <rPh sb="27" eb="29">
      <t>ヘンサイ</t>
    </rPh>
    <rPh sb="29" eb="30">
      <t>ザン</t>
    </rPh>
    <rPh sb="30" eb="32">
      <t>キカン</t>
    </rPh>
    <rPh sb="33" eb="37">
      <t>ヒッスニュウリョク</t>
    </rPh>
    <phoneticPr fontId="2"/>
  </si>
  <si>
    <t>※ B-8.返済残期間が入力されているため、
    借入金の償還金は必須入力です</t>
    <phoneticPr fontId="2"/>
  </si>
  <si>
    <t>集計</t>
    <rPh sb="0" eb="2">
      <t>シュウケイ</t>
    </rPh>
    <phoneticPr fontId="2"/>
  </si>
  <si>
    <t>戸数</t>
    <rPh sb="0" eb="2">
      <t>コスウ</t>
    </rPh>
    <phoneticPr fontId="2"/>
  </si>
  <si>
    <t>専有面積</t>
    <rPh sb="0" eb="4">
      <t>センユウメンセキ</t>
    </rPh>
    <phoneticPr fontId="2"/>
  </si>
  <si>
    <t>バルコニー</t>
    <phoneticPr fontId="2"/>
  </si>
  <si>
    <t>タイプ</t>
    <phoneticPr fontId="2"/>
  </si>
  <si>
    <t>修繕積立基金1</t>
    <rPh sb="0" eb="6">
      <t>シュウゼンツミタテキキン</t>
    </rPh>
    <phoneticPr fontId="2"/>
  </si>
  <si>
    <t>修繕積立基金2</t>
    <rPh sb="0" eb="6">
      <t>シュウゼンツミタテキキン</t>
    </rPh>
    <phoneticPr fontId="2"/>
  </si>
  <si>
    <t>修繕積立基金3</t>
    <rPh sb="0" eb="6">
      <t>シュウゼンツミタテキキン</t>
    </rPh>
    <phoneticPr fontId="2"/>
  </si>
  <si>
    <t>★ 前期会計年度末以降に返済する利息を含む総返済金額を記入してください。
    不明な場合は、前期会計年度末現在の残高を記入してください。（長期修繕計画に
    は金利０％の償還金が表示されますのでご了承ください。）</t>
    <phoneticPr fontId="2"/>
  </si>
  <si>
    <t>★ 住戸タイプ別に記入してください。タイプ数が３０以上ある場合は、類似の専
    有面積のタイプに集約し、３０タイプ以内としてください。
★ 店舗や事務所は、タイプに｢店舗｣、｢事務所｣と記入してください。
★ 住戸タイプ名はアルファベット、数字等で記入してください。
★ 修繕積立金を徴収しない管理（員）室・集会室等は、除きます。
★ 戸数合計欄の「計」は、｢記入票の概要｣の｢Ｃ．３．マンションの規模の戸数｣
    と一致させてください。</t>
    <rPh sb="138" eb="143">
      <t>シュウゼンツミタテキン</t>
    </rPh>
    <rPh sb="144" eb="146">
      <t>チョウシュウ</t>
    </rPh>
    <phoneticPr fontId="2"/>
  </si>
  <si>
    <t xml:space="preserve"> 回、</t>
    <phoneticPr fontId="2"/>
  </si>
  <si>
    <t>直近  西暦</t>
    <phoneticPr fontId="2"/>
  </si>
  <si>
    <t xml:space="preserve"> 回、</t>
    <phoneticPr fontId="2"/>
  </si>
  <si>
    <t>直近  西暦</t>
    <phoneticPr fontId="2"/>
  </si>
  <si>
    <t>直近  西暦</t>
    <phoneticPr fontId="2"/>
  </si>
  <si>
    <t xml:space="preserve">    屋外鉄骨階段がない場合は、2)を選択してください。</t>
    <phoneticPr fontId="2"/>
  </si>
  <si>
    <t xml:space="preserve">    住戸玄関内外での情報交換のみの設備は該当しません。</t>
    <phoneticPr fontId="2"/>
  </si>
  <si>
    <t xml:space="preserve">    消火管、ホース類、屋内消火栓箱等で構成されます。</t>
    <phoneticPr fontId="2"/>
  </si>
  <si>
    <t xml:space="preserve">    専用栓箱等で構成されます。</t>
    <phoneticPr fontId="2"/>
  </si>
  <si>
    <t xml:space="preserve">    専用栓箱等で構成されます。</t>
    <phoneticPr fontId="2"/>
  </si>
  <si>
    <t>↓</t>
    <phoneticPr fontId="2"/>
  </si>
  <si>
    <t>登録番号は７桁です。</t>
    <rPh sb="0" eb="4">
      <t>トウロクバンゴウ</t>
    </rPh>
    <rPh sb="6" eb="7">
      <t>ケタ</t>
    </rPh>
    <phoneticPr fontId="2"/>
  </si>
  <si>
    <t>登録番号は９桁です。</t>
    <rPh sb="0" eb="4">
      <t>トウロクバンゴウ</t>
    </rPh>
    <rPh sb="6" eb="7">
      <t>ケタ</t>
    </rPh>
    <phoneticPr fontId="2"/>
  </si>
  <si>
    <t>※ 自走式駐車場の収容台数と機械式駐車場の収容台数の合計
　　がC-11.駐車場の台数の入力値を超えています</t>
    <rPh sb="2" eb="8">
      <t>ジソウシキチュウシャジョウ</t>
    </rPh>
    <rPh sb="9" eb="13">
      <t>シュウヨウダイスウ</t>
    </rPh>
    <rPh sb="14" eb="20">
      <t>キカイシキチュウシャジョウ</t>
    </rPh>
    <rPh sb="21" eb="25">
      <t>シュウヨウダイスウ</t>
    </rPh>
    <rPh sb="26" eb="28">
      <t>ゴウケイ</t>
    </rPh>
    <rPh sb="48" eb="49">
      <t>コ</t>
    </rPh>
    <phoneticPr fontId="2"/>
  </si>
  <si>
    <r>
      <t>①「躯体コンクリート補修」</t>
    </r>
    <r>
      <rPr>
        <sz val="11"/>
        <color theme="1"/>
        <rFont val="ＭＳ 明朝"/>
        <family val="1"/>
        <charset val="128"/>
      </rPr>
      <t xml:space="preserve"> </t>
    </r>
    <r>
      <rPr>
        <sz val="9"/>
        <color theme="1"/>
        <rFont val="ＭＳ 明朝"/>
        <family val="1"/>
        <charset val="128"/>
      </rPr>
      <t>（記入の必要はありません。）</t>
    </r>
    <rPh sb="2" eb="4">
      <t>クタイ</t>
    </rPh>
    <phoneticPr fontId="2"/>
  </si>
  <si>
    <r>
      <t>②「外壁塗装」</t>
    </r>
    <r>
      <rPr>
        <sz val="11"/>
        <color theme="1"/>
        <rFont val="ＭＳ 明朝"/>
        <family val="1"/>
        <charset val="128"/>
      </rPr>
      <t xml:space="preserve"> </t>
    </r>
    <r>
      <rPr>
        <sz val="9"/>
        <color theme="1"/>
        <rFont val="ＭＳ 明朝"/>
        <family val="1"/>
        <charset val="128"/>
      </rPr>
      <t>（雨掛かり部分及び非雨掛かり部分）</t>
    </r>
    <rPh sb="9" eb="10">
      <t>アメ</t>
    </rPh>
    <rPh sb="10" eb="11">
      <t>ガ</t>
    </rPh>
    <rPh sb="13" eb="15">
      <t>ブブン</t>
    </rPh>
    <rPh sb="15" eb="16">
      <t>オヨ</t>
    </rPh>
    <rPh sb="17" eb="19">
      <t>ヒアメ</t>
    </rPh>
    <rPh sb="19" eb="20">
      <t>ガ</t>
    </rPh>
    <rPh sb="22" eb="24">
      <t>ブブン</t>
    </rPh>
    <phoneticPr fontId="2"/>
  </si>
  <si>
    <t>★ 空調設備とは、管理事務室、集会室等のエアコンをいいます。</t>
    <rPh sb="11" eb="13">
      <t>ジム</t>
    </rPh>
    <phoneticPr fontId="2"/>
  </si>
  <si>
    <t xml:space="preserve"> 管理事務室、集会室等がない場合は、記入の必要はありません。</t>
    <rPh sb="3" eb="5">
      <t>ジム</t>
    </rPh>
    <phoneticPr fontId="2"/>
  </si>
  <si>
    <t>★ 換気設備とは、管理事務室、集会室、機械室、電気室等の換気扇、ダクト類、換気口、</t>
    <rPh sb="11" eb="13">
      <t>ジム</t>
    </rPh>
    <phoneticPr fontId="2"/>
  </si>
  <si>
    <t>５．駐車場等の使用料、管理費会計、その他からの修繕積立金への</t>
    <phoneticPr fontId="2"/>
  </si>
  <si>
    <t>継続的な繰入額（年額）</t>
    <phoneticPr fontId="2"/>
  </si>
  <si>
    <t xml:space="preserve">    わたり毎年継続して繰り入れられる予定の年間金額</t>
    <phoneticPr fontId="2"/>
  </si>
  <si>
    <t>６．修繕積立金の運用益（年額）</t>
    <phoneticPr fontId="2"/>
  </si>
  <si>
    <r>
      <t xml:space="preserve">★ </t>
    </r>
    <r>
      <rPr>
        <b/>
        <sz val="9"/>
        <color theme="1"/>
        <rFont val="ＭＳ Ｐゴシック"/>
        <family val="3"/>
        <charset val="128"/>
        <scheme val="minor"/>
      </rPr>
      <t>傾斜屋根がない場合は「１００％」</t>
    </r>
    <r>
      <rPr>
        <sz val="9"/>
        <color theme="1"/>
        <rFont val="ＭＳ Ｐゴシック"/>
        <family val="3"/>
        <charset val="128"/>
        <scheme val="minor"/>
      </rPr>
      <t>、 屋上防水がない場合は「０％」と記入して</t>
    </r>
    <phoneticPr fontId="2"/>
  </si>
  <si>
    <t>★ 屋外埋設部の配管長さが不明の場合は、道路の引込境界（敷地境界）から</t>
    <phoneticPr fontId="2"/>
  </si>
  <si>
    <t xml:space="preserve">    建物の反対側までの距離としてください。</t>
    <phoneticPr fontId="2"/>
  </si>
  <si>
    <t>★ 住棟内電話配線設備利用の場合は「２）ない」を選択して下さい。</t>
    <phoneticPr fontId="2"/>
  </si>
  <si>
    <t>「機械式駐車場」の取替（又は設置）</t>
    <phoneticPr fontId="2"/>
  </si>
  <si>
    <t>★ 修繕工事を実施した年または実施予定年（西暦）を記入してください。</t>
    <rPh sb="15" eb="19">
      <t>ジッシヨテイ</t>
    </rPh>
    <rPh sb="19" eb="20">
      <t>ネン</t>
    </rPh>
    <phoneticPr fontId="2"/>
  </si>
  <si>
    <t>周期：</t>
    <rPh sb="0" eb="2">
      <t>シュウキ</t>
    </rPh>
    <phoneticPr fontId="2"/>
  </si>
  <si>
    <t>★ 金額は、税抜き金額を記入してください。</t>
    <phoneticPr fontId="2"/>
  </si>
  <si>
    <t>★ 駐車場使用料からその管理に充当した残金、管理費会計、その他から将来に</t>
    <phoneticPr fontId="2"/>
  </si>
  <si>
    <t>★ 周期は、修繕を実施した年から次回の修繕予定までの年を記入してください。</t>
    <rPh sb="2" eb="4">
      <t>シュウキ</t>
    </rPh>
    <rPh sb="6" eb="8">
      <t>シュウゼン</t>
    </rPh>
    <rPh sb="9" eb="11">
      <t>ジッシ</t>
    </rPh>
    <rPh sb="13" eb="14">
      <t>トシ</t>
    </rPh>
    <rPh sb="16" eb="18">
      <t>ジカイ</t>
    </rPh>
    <rPh sb="19" eb="21">
      <t>シュウゼン</t>
    </rPh>
    <rPh sb="21" eb="23">
      <t>ヨテイ</t>
    </rPh>
    <rPh sb="26" eb="27">
      <t>ネン</t>
    </rPh>
    <phoneticPr fontId="2"/>
  </si>
  <si>
    <t>管理組合区分</t>
    <rPh sb="0" eb="4">
      <t>カンリクミアイ</t>
    </rPh>
    <rPh sb="4" eb="6">
      <t>クブン</t>
    </rPh>
    <phoneticPr fontId="2"/>
  </si>
  <si>
    <t>★ どちらかにチェックを入れてください。</t>
    <rPh sb="12" eb="13">
      <t>イ</t>
    </rPh>
    <phoneticPr fontId="2"/>
  </si>
  <si>
    <t>★ 登録されている管理組合は、登録番号をご記入ください。</t>
    <rPh sb="15" eb="17">
      <t>トウロク</t>
    </rPh>
    <rPh sb="17" eb="19">
      <t>バンゴウ</t>
    </rPh>
    <phoneticPr fontId="2"/>
  </si>
  <si>
    <t>★ 市町村名、住居表示までご記入下さい。</t>
    <rPh sb="7" eb="9">
      <t>ジュウキョ</t>
    </rPh>
    <rPh sb="9" eb="11">
      <t>ヒョウジ</t>
    </rPh>
    <phoneticPr fontId="2"/>
  </si>
  <si>
    <t>★ ルーフバルコニーは、①の「屋上防水（保護）」になります。</t>
    <rPh sb="15" eb="17">
      <t>オクジョウ</t>
    </rPh>
    <rPh sb="17" eb="19">
      <t>ボウスイ</t>
    </rPh>
    <rPh sb="20" eb="22">
      <t>ホゴ</t>
    </rPh>
    <phoneticPr fontId="2"/>
  </si>
  <si>
    <t>①と②の屋上防水が併用されている場合</t>
    <phoneticPr fontId="2"/>
  </si>
  <si>
    <t>①の面積の割合は、①②合計の</t>
    <phoneticPr fontId="2"/>
  </si>
  <si>
    <t>★ ルーフバルコニーは、①の「屋上防水（保護）」になります。</t>
    <phoneticPr fontId="2"/>
  </si>
  <si>
    <t>★ 併用されていなければ記入の必要はありません。</t>
    <phoneticPr fontId="2"/>
  </si>
  <si>
    <t>（傾斜屋根がない場合は１００％と記載ください。）</t>
    <phoneticPr fontId="2"/>
  </si>
  <si>
    <t xml:space="preserve">    入力は出来ません。</t>
    <rPh sb="4" eb="6">
      <t>ニュウリョク</t>
    </rPh>
    <rPh sb="7" eb="9">
      <t>デキ</t>
    </rPh>
    <phoneticPr fontId="2"/>
  </si>
  <si>
    <t>★ 記入票①「10．住戸タイプ別面積表」のバルコニー面積合計を超えての</t>
    <phoneticPr fontId="2"/>
  </si>
  <si>
    <t>★ タウンハウス型とは、２階建て程度の住戸が連続して１棟を構成するものを</t>
    <phoneticPr fontId="2"/>
  </si>
  <si>
    <t>★ 部品交換（オーバーホール）等の場合は、「2)実施していない」を選択してください。</t>
    <phoneticPr fontId="2"/>
  </si>
  <si>
    <t xml:space="preserve"> 1)１本　2)２本</t>
    <rPh sb="4" eb="5">
      <t>ホン</t>
    </rPh>
    <rPh sb="9" eb="10">
      <t>ホン</t>
    </rPh>
    <phoneticPr fontId="2"/>
  </si>
  <si>
    <r>
      <t xml:space="preserve">センター記入欄                                                         　  </t>
    </r>
    <r>
      <rPr>
        <sz val="9"/>
        <color rgb="FFFF0000"/>
        <rFont val="ＭＳ Ｐゴシック"/>
        <family val="3"/>
        <charset val="128"/>
        <scheme val="minor"/>
      </rPr>
      <t>20250120改定</t>
    </r>
    <rPh sb="4" eb="7">
      <t>キニュウ</t>
    </rPh>
    <rPh sb="75" eb="77">
      <t>カイテイ</t>
    </rPh>
    <phoneticPr fontId="2"/>
  </si>
  <si>
    <t>「排水管」の本数（※1住戸内の将来更新が必要とされる排水竪管本数）</t>
    <rPh sb="6" eb="8">
      <t>ホンスウ</t>
    </rPh>
    <rPh sb="11" eb="13">
      <t>ジュウコ</t>
    </rPh>
    <rPh sb="13" eb="14">
      <t>ナイ</t>
    </rPh>
    <rPh sb="15" eb="17">
      <t>ショウライ</t>
    </rPh>
    <rPh sb="17" eb="19">
      <t>コウシン</t>
    </rPh>
    <rPh sb="20" eb="22">
      <t>ヒツヨウ</t>
    </rPh>
    <rPh sb="26" eb="28">
      <t>ハイスイ</t>
    </rPh>
    <rPh sb="28" eb="30">
      <t>タテカン</t>
    </rPh>
    <rPh sb="30" eb="32">
      <t>ホンスウ</t>
    </rPh>
    <phoneticPr fontId="2"/>
  </si>
  <si>
    <t>★ 材質・経過年数・状況にかかわらず、築30年で更新する計画となります。</t>
    <rPh sb="2" eb="4">
      <t>ザイシツ</t>
    </rPh>
    <rPh sb="5" eb="7">
      <t>ケイカ</t>
    </rPh>
    <rPh sb="7" eb="9">
      <t>ネンスウ</t>
    </rPh>
    <rPh sb="10" eb="12">
      <t>ジョウキョウ</t>
    </rPh>
    <rPh sb="19" eb="20">
      <t>チク</t>
    </rPh>
    <rPh sb="22" eb="23">
      <t>ネン</t>
    </rPh>
    <rPh sb="24" eb="26">
      <t>コウシン</t>
    </rPh>
    <rPh sb="28" eb="30">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</si>
</sst>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0000000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8"/>
      <color theme="1"/>
      <name val="ＭＳ Ｐゴシック"/>
      <family val="2"/>
      <charset val="128"/>
      <scheme val="minor"/>
    </font>
    <font>
      <b/>
      <sz val="12"/>
      <color theme="1"/>
      <name val="ＭＳ Ｐゴシック"/>
      <family val="3"/>
      <charset val="128"/>
      <scheme val="minor"/>
    </font>
    <font>
      <sz val="7"/>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10.5"/>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scheme val="major"/>
    </font>
    <font>
      <sz val="9"/>
      <color theme="8"/>
      <name val="ＭＳ Ｐゴシック"/>
      <family val="2"/>
      <charset val="128"/>
      <scheme val="minor"/>
    </font>
    <font>
      <sz val="11"/>
      <color theme="0"/>
      <name val="ＭＳ Ｐゴシック"/>
      <family val="2"/>
      <charset val="128"/>
      <scheme val="minor"/>
    </font>
    <font>
      <sz val="9"/>
      <color rgb="FF000000"/>
      <name val="Meiryo UI"/>
      <family val="3"/>
      <charset val="128"/>
    </font>
    <font>
      <sz val="11"/>
      <color rgb="FFC00000"/>
      <name val="ＭＳ Ｐゴシック"/>
      <family val="2"/>
      <charset val="128"/>
      <scheme val="minor"/>
    </font>
    <font>
      <sz val="11"/>
      <color rgb="FFC00000"/>
      <name val="ＭＳ Ｐゴシック"/>
      <family val="3"/>
      <charset val="128"/>
      <scheme val="minor"/>
    </font>
    <font>
      <sz val="11"/>
      <color theme="0"/>
      <name val="ＭＳ Ｐゴシック"/>
      <family val="3"/>
      <charset val="128"/>
      <scheme val="minor"/>
    </font>
    <font>
      <sz val="9"/>
      <color theme="8"/>
      <name val="ＭＳ Ｐゴシック"/>
      <family val="3"/>
      <charset val="128"/>
      <scheme val="major"/>
    </font>
    <font>
      <b/>
      <sz val="9"/>
      <color theme="1"/>
      <name val="ＭＳ Ｐゴシック"/>
      <family val="3"/>
      <charset val="128"/>
      <scheme val="minor"/>
    </font>
    <font>
      <sz val="9"/>
      <color rgb="FFFF0000"/>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theme="0" tint="-0.249977111117893"/>
        <bgColor indexed="64"/>
      </patternFill>
    </fill>
  </fills>
  <borders count="45">
    <border>
      <left/>
      <right/>
      <top/>
      <bottom/>
      <diagonal/>
    </border>
    <border>
      <left/>
      <right/>
      <top/>
      <bottom style="thin">
        <color indexed="64"/>
      </bottom>
      <diagonal/>
    </border>
    <border>
      <left style="thin">
        <color indexed="64"/>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auto="1"/>
      </top>
      <bottom/>
      <diagonal/>
    </border>
    <border>
      <left style="thin">
        <color indexed="64"/>
      </left>
      <right/>
      <top/>
      <bottom style="double">
        <color auto="1"/>
      </bottom>
      <diagonal/>
    </border>
    <border>
      <left/>
      <right style="thin">
        <color indexed="64"/>
      </right>
      <top style="double">
        <color auto="1"/>
      </top>
      <bottom/>
      <diagonal/>
    </border>
    <border>
      <left/>
      <right style="thin">
        <color indexed="64"/>
      </right>
      <top/>
      <bottom style="double">
        <color auto="1"/>
      </bottom>
      <diagonal/>
    </border>
    <border>
      <left style="thin">
        <color indexed="64"/>
      </left>
      <right style="thin">
        <color indexed="64"/>
      </right>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2" borderId="0" xfId="0" applyFill="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xf numFmtId="0" fontId="4" fillId="0" borderId="2" xfId="0" applyFont="1" applyBorder="1">
      <alignment vertical="center"/>
    </xf>
    <xf numFmtId="0" fontId="11" fillId="2" borderId="0" xfId="0" applyFont="1" applyFill="1">
      <alignment vertical="center"/>
    </xf>
    <xf numFmtId="0" fontId="11" fillId="0" borderId="0" xfId="0" applyFont="1">
      <alignment vertical="center"/>
    </xf>
    <xf numFmtId="49" fontId="0" fillId="0" borderId="0" xfId="0" applyNumberFormat="1">
      <alignment vertical="center"/>
    </xf>
    <xf numFmtId="49" fontId="3" fillId="0" borderId="0" xfId="0" applyNumberFormat="1" applyFont="1">
      <alignment vertical="center"/>
    </xf>
    <xf numFmtId="0" fontId="4" fillId="0" borderId="0" xfId="0" applyFont="1" applyAlignment="1">
      <alignment vertical="top"/>
    </xf>
    <xf numFmtId="0" fontId="4" fillId="0" borderId="23" xfId="0" applyFont="1" applyBorder="1">
      <alignment vertical="center"/>
    </xf>
    <xf numFmtId="0" fontId="5" fillId="0" borderId="23" xfId="0" applyFont="1" applyBorder="1">
      <alignment vertical="center"/>
    </xf>
    <xf numFmtId="0" fontId="5" fillId="0" borderId="28" xfId="0" applyFont="1" applyBorder="1">
      <alignment vertical="center"/>
    </xf>
    <xf numFmtId="0" fontId="5" fillId="0" borderId="25" xfId="0" applyFont="1" applyBorder="1">
      <alignment vertical="center"/>
    </xf>
    <xf numFmtId="38" fontId="0" fillId="0" borderId="0" xfId="1" applyFont="1" applyBorder="1" applyAlignment="1">
      <alignment vertical="center"/>
    </xf>
    <xf numFmtId="0" fontId="14" fillId="2" borderId="0" xfId="0" applyFont="1" applyFill="1">
      <alignment vertical="center"/>
    </xf>
    <xf numFmtId="0" fontId="0" fillId="0" borderId="0" xfId="0" applyAlignment="1">
      <alignment horizontal="left" vertical="center" indent="1"/>
    </xf>
    <xf numFmtId="0" fontId="15" fillId="0" borderId="0" xfId="0" applyFont="1">
      <alignment vertical="center"/>
    </xf>
    <xf numFmtId="0" fontId="14" fillId="0" borderId="0" xfId="0" applyFont="1">
      <alignment vertical="center"/>
    </xf>
    <xf numFmtId="0" fontId="7" fillId="0" borderId="0" xfId="0" applyFont="1" applyAlignment="1">
      <alignment vertical="top" wrapText="1"/>
    </xf>
    <xf numFmtId="0" fontId="7" fillId="0" borderId="0" xfId="0" applyFont="1" applyAlignment="1">
      <alignment vertical="top"/>
    </xf>
    <xf numFmtId="0" fontId="6" fillId="0" borderId="0" xfId="0" applyFont="1" applyAlignment="1">
      <alignment vertical="top" wrapText="1"/>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4" fillId="0" borderId="0" xfId="0" applyFont="1" applyAlignment="1">
      <alignment horizontal="left" vertical="center"/>
    </xf>
    <xf numFmtId="0" fontId="19" fillId="0" borderId="0" xfId="0" applyFont="1">
      <alignment vertical="center"/>
    </xf>
    <xf numFmtId="0" fontId="7" fillId="0" borderId="0" xfId="0" applyFont="1" applyAlignment="1">
      <alignment vertical="center" wrapText="1"/>
    </xf>
    <xf numFmtId="0" fontId="6" fillId="0" borderId="0" xfId="0" applyFont="1" applyAlignment="1">
      <alignment vertical="center" wrapText="1"/>
    </xf>
    <xf numFmtId="0" fontId="7" fillId="0" borderId="0" xfId="0" applyFont="1" applyAlignment="1"/>
    <xf numFmtId="0" fontId="12" fillId="0" borderId="0" xfId="0" applyFont="1" applyAlignment="1">
      <alignment horizontal="center" vertical="center" wrapText="1"/>
    </xf>
    <xf numFmtId="0" fontId="6" fillId="0" borderId="0" xfId="0" applyFont="1" applyAlignment="1">
      <alignment vertical="justify" wrapText="1"/>
    </xf>
    <xf numFmtId="0" fontId="0" fillId="3" borderId="39" xfId="0" applyFill="1" applyBorder="1" applyProtection="1">
      <alignment vertical="center"/>
      <protection locked="0"/>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18" fillId="0" borderId="0" xfId="0" applyFont="1">
      <alignment vertical="center"/>
    </xf>
    <xf numFmtId="0" fontId="0" fillId="0" borderId="0" xfId="0" applyAlignment="1">
      <alignment horizontal="right" vertical="center"/>
    </xf>
    <xf numFmtId="0" fontId="7" fillId="0" borderId="0" xfId="0" applyFont="1" applyAlignment="1">
      <alignment wrapText="1"/>
    </xf>
    <xf numFmtId="0" fontId="4" fillId="0" borderId="0" xfId="0" applyFont="1" applyAlignment="1">
      <alignment wrapText="1"/>
    </xf>
    <xf numFmtId="0" fontId="5" fillId="0" borderId="0" xfId="0" applyFont="1" applyAlignment="1">
      <alignment wrapText="1"/>
    </xf>
    <xf numFmtId="2" fontId="6" fillId="0" borderId="0" xfId="0" applyNumberFormat="1" applyFont="1">
      <alignment vertical="center"/>
    </xf>
    <xf numFmtId="2" fontId="7" fillId="0" borderId="0" xfId="0" applyNumberFormat="1" applyFont="1">
      <alignment vertical="center"/>
    </xf>
    <xf numFmtId="0" fontId="26" fillId="0" borderId="0" xfId="0" applyFont="1">
      <alignment vertical="center"/>
    </xf>
    <xf numFmtId="0" fontId="4" fillId="0" borderId="43" xfId="0" applyFont="1" applyBorder="1">
      <alignment vertical="center"/>
    </xf>
    <xf numFmtId="0" fontId="0" fillId="0" borderId="44" xfId="0" applyBorder="1" applyAlignment="1">
      <alignment horizontal="left" vertical="center"/>
    </xf>
    <xf numFmtId="38" fontId="0" fillId="0" borderId="0" xfId="1" applyFont="1" applyFill="1" applyBorder="1" applyAlignment="1" applyProtection="1">
      <alignment horizontal="center" vertical="center"/>
    </xf>
    <xf numFmtId="0" fontId="3" fillId="0" borderId="43" xfId="0" applyFont="1" applyBorder="1">
      <alignment vertical="center"/>
    </xf>
    <xf numFmtId="0" fontId="0" fillId="0" borderId="43" xfId="0" applyBorder="1">
      <alignment vertical="center"/>
    </xf>
    <xf numFmtId="0" fontId="0" fillId="0" borderId="0" xfId="0" applyProtection="1">
      <alignment vertical="center"/>
      <protection locked="0" hidden="1"/>
    </xf>
    <xf numFmtId="0" fontId="0" fillId="0" borderId="38" xfId="0" applyBorder="1">
      <alignment vertical="center"/>
    </xf>
    <xf numFmtId="0" fontId="0" fillId="4" borderId="38" xfId="0" applyFill="1" applyBorder="1">
      <alignment vertical="center"/>
    </xf>
    <xf numFmtId="0" fontId="6" fillId="0" borderId="0" xfId="0" applyFont="1">
      <alignment vertical="center"/>
    </xf>
    <xf numFmtId="0" fontId="0" fillId="0" borderId="0" xfId="0">
      <alignment vertical="center"/>
    </xf>
    <xf numFmtId="0" fontId="0" fillId="0" borderId="23" xfId="0" applyBorder="1">
      <alignment vertical="center"/>
    </xf>
    <xf numFmtId="0" fontId="21" fillId="0" borderId="0" xfId="0" applyFont="1" applyAlignment="1">
      <alignment vertical="center" wrapText="1"/>
    </xf>
    <xf numFmtId="0" fontId="25" fillId="0" borderId="23" xfId="0" applyFont="1" applyBorder="1" applyAlignment="1">
      <alignment vertical="center" wrapText="1"/>
    </xf>
    <xf numFmtId="0" fontId="7" fillId="0" borderId="0" xfId="0" applyFont="1" applyAlignment="1"/>
    <xf numFmtId="0" fontId="6" fillId="0" borderId="0" xfId="0" applyFont="1" applyAlignment="1">
      <alignment horizontal="center" vertical="center"/>
    </xf>
    <xf numFmtId="0" fontId="7" fillId="0" borderId="0" xfId="0" applyFont="1" applyAlignment="1">
      <alignment vertical="top" wrapText="1"/>
    </xf>
    <xf numFmtId="0" fontId="6" fillId="0" borderId="0" xfId="0" applyFont="1" applyAlignment="1">
      <alignment vertical="top" wrapText="1"/>
    </xf>
    <xf numFmtId="1" fontId="0" fillId="3" borderId="40" xfId="0" applyNumberFormat="1" applyFill="1" applyBorder="1" applyAlignment="1" applyProtection="1">
      <alignment horizontal="center" vertical="center"/>
      <protection locked="0"/>
    </xf>
    <xf numFmtId="1" fontId="0" fillId="3" borderId="42" xfId="0" applyNumberFormat="1" applyFill="1" applyBorder="1" applyAlignment="1" applyProtection="1">
      <alignment horizontal="center" vertical="center"/>
      <protection locked="0"/>
    </xf>
    <xf numFmtId="1" fontId="0" fillId="3" borderId="41" xfId="0" applyNumberFormat="1"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40" fontId="0" fillId="3" borderId="40" xfId="1" applyNumberFormat="1" applyFont="1" applyFill="1" applyBorder="1" applyAlignment="1" applyProtection="1">
      <alignment horizontal="center" vertical="center"/>
      <protection locked="0"/>
    </xf>
    <xf numFmtId="40" fontId="0" fillId="3" borderId="42" xfId="1" applyNumberFormat="1" applyFont="1" applyFill="1" applyBorder="1" applyAlignment="1" applyProtection="1">
      <alignment horizontal="center" vertical="center"/>
      <protection locked="0"/>
    </xf>
    <xf numFmtId="40" fontId="0" fillId="3" borderId="41" xfId="1" applyNumberFormat="1" applyFont="1" applyFill="1" applyBorder="1" applyAlignment="1" applyProtection="1">
      <alignment horizontal="center" vertical="center"/>
      <protection locked="0"/>
    </xf>
    <xf numFmtId="0" fontId="5" fillId="0" borderId="20" xfId="0" applyFont="1" applyBorder="1" applyAlignment="1">
      <alignment vertical="top" wrapText="1"/>
    </xf>
    <xf numFmtId="0" fontId="5" fillId="0" borderId="21" xfId="0" applyFont="1" applyBorder="1" applyAlignment="1">
      <alignment vertical="top"/>
    </xf>
    <xf numFmtId="0" fontId="5" fillId="0" borderId="2" xfId="0" applyFont="1" applyBorder="1" applyAlignment="1">
      <alignment vertical="top"/>
    </xf>
    <xf numFmtId="0" fontId="5" fillId="0" borderId="0" xfId="0" applyFont="1" applyAlignment="1">
      <alignment vertical="top"/>
    </xf>
    <xf numFmtId="0" fontId="5" fillId="0" borderId="30" xfId="0" applyFont="1" applyBorder="1" applyAlignment="1">
      <alignment vertical="top"/>
    </xf>
    <xf numFmtId="0" fontId="5" fillId="0" borderId="16" xfId="0" applyFont="1" applyBorder="1" applyAlignment="1">
      <alignment vertical="top"/>
    </xf>
    <xf numFmtId="0" fontId="5" fillId="0" borderId="29" xfId="0" applyFont="1" applyBorder="1" applyAlignment="1">
      <alignment horizontal="center" vertical="top" wrapText="1"/>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lignment horizontal="center" vertical="top"/>
    </xf>
    <xf numFmtId="0" fontId="5" fillId="0" borderId="0" xfId="0" applyFont="1" applyAlignment="1">
      <alignment horizontal="center" vertical="top"/>
    </xf>
    <xf numFmtId="0" fontId="5" fillId="0" borderId="14" xfId="0" applyFont="1" applyBorder="1" applyAlignment="1">
      <alignment horizontal="center" vertical="top"/>
    </xf>
    <xf numFmtId="0" fontId="5" fillId="0" borderId="30"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34" xfId="0" applyFont="1" applyBorder="1" applyAlignment="1">
      <alignment horizontal="center" vertical="top" wrapText="1"/>
    </xf>
    <xf numFmtId="0" fontId="5" fillId="0" borderId="34" xfId="0" applyFont="1" applyBorder="1" applyAlignment="1">
      <alignment horizontal="center" vertical="top"/>
    </xf>
    <xf numFmtId="0" fontId="5" fillId="0" borderId="35" xfId="0" applyFont="1" applyBorder="1" applyAlignment="1">
      <alignment horizontal="center" vertical="top"/>
    </xf>
    <xf numFmtId="0" fontId="5" fillId="0" borderId="33" xfId="0" applyFont="1" applyBorder="1" applyAlignment="1">
      <alignment horizontal="center" vertical="top"/>
    </xf>
    <xf numFmtId="0" fontId="7" fillId="0" borderId="0" xfId="0" applyFont="1" applyAlignment="1">
      <alignment wrapText="1"/>
    </xf>
    <xf numFmtId="0" fontId="7" fillId="0" borderId="0" xfId="0" applyFont="1" applyAlignment="1">
      <alignment vertical="center" wrapText="1"/>
    </xf>
    <xf numFmtId="0" fontId="7" fillId="0" borderId="0" xfId="0" applyFont="1">
      <alignment vertical="center"/>
    </xf>
    <xf numFmtId="0" fontId="6" fillId="0" borderId="0" xfId="0" applyFont="1" applyAlignment="1">
      <alignment horizontal="left" vertical="top" wrapText="1"/>
    </xf>
    <xf numFmtId="0" fontId="7" fillId="0" borderId="0" xfId="0" applyFont="1" applyAlignment="1">
      <alignment horizontal="left" vertical="top"/>
    </xf>
    <xf numFmtId="38" fontId="6" fillId="3" borderId="9"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5" fillId="0" borderId="36" xfId="0" applyFont="1" applyBorder="1" applyAlignment="1">
      <alignment horizontal="center" vertical="top"/>
    </xf>
    <xf numFmtId="0" fontId="5" fillId="0" borderId="35" xfId="0" applyFont="1" applyBorder="1" applyAlignment="1">
      <alignment vertical="top" wrapText="1"/>
    </xf>
    <xf numFmtId="0" fontId="5" fillId="0" borderId="35" xfId="0" applyFont="1" applyBorder="1" applyAlignment="1">
      <alignment vertical="top"/>
    </xf>
    <xf numFmtId="0" fontId="5" fillId="0" borderId="33" xfId="0" applyFont="1" applyBorder="1" applyAlignment="1">
      <alignment vertical="top"/>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right" vertical="center"/>
    </xf>
    <xf numFmtId="0" fontId="7" fillId="0" borderId="7" xfId="0" applyFont="1" applyBorder="1" applyAlignment="1">
      <alignment horizontal="right"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4" xfId="0" applyFont="1" applyBorder="1" applyAlignment="1">
      <alignment horizontal="center" vertical="center"/>
    </xf>
    <xf numFmtId="38" fontId="13" fillId="0" borderId="4" xfId="1" applyFont="1" applyBorder="1" applyAlignment="1" applyProtection="1">
      <alignment horizontal="right" vertical="center"/>
      <protection locked="0"/>
    </xf>
    <xf numFmtId="38" fontId="13" fillId="0" borderId="7" xfId="1" applyFont="1" applyBorder="1" applyAlignment="1" applyProtection="1">
      <alignment horizontal="right" vertical="center"/>
      <protection locked="0"/>
    </xf>
    <xf numFmtId="0" fontId="0" fillId="3" borderId="40" xfId="0" applyFill="1" applyBorder="1" applyProtection="1">
      <alignment vertical="center"/>
      <protection locked="0"/>
    </xf>
    <xf numFmtId="0" fontId="0" fillId="3" borderId="42" xfId="0" applyFill="1" applyBorder="1" applyProtection="1">
      <alignment vertical="center"/>
      <protection locked="0"/>
    </xf>
    <xf numFmtId="0" fontId="0" fillId="3" borderId="41" xfId="0" applyFill="1" applyBorder="1" applyProtection="1">
      <alignment vertical="center"/>
      <protection locked="0"/>
    </xf>
    <xf numFmtId="0" fontId="7" fillId="0" borderId="0" xfId="0" applyFont="1" applyAlignment="1">
      <alignment vertical="top"/>
    </xf>
    <xf numFmtId="177" fontId="0" fillId="3" borderId="40" xfId="0" applyNumberFormat="1" applyFill="1" applyBorder="1" applyAlignment="1" applyProtection="1">
      <alignment horizontal="center" vertical="center"/>
      <protection locked="0"/>
    </xf>
    <xf numFmtId="177" fontId="0" fillId="3" borderId="42" xfId="0" applyNumberFormat="1" applyFill="1" applyBorder="1" applyAlignment="1" applyProtection="1">
      <alignment horizontal="center" vertical="center"/>
      <protection locked="0"/>
    </xf>
    <xf numFmtId="177" fontId="0" fillId="3" borderId="41" xfId="0" applyNumberFormat="1" applyFill="1" applyBorder="1" applyAlignment="1" applyProtection="1">
      <alignment horizontal="center" vertical="center"/>
      <protection locked="0"/>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6" fillId="0" borderId="6" xfId="0" applyFont="1" applyBorder="1" applyAlignment="1">
      <alignment horizontal="center" vertical="distributed"/>
    </xf>
    <xf numFmtId="0" fontId="6" fillId="0" borderId="7" xfId="0" applyFont="1" applyBorder="1" applyAlignment="1">
      <alignment horizontal="center" vertical="distributed"/>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3" fillId="3" borderId="40" xfId="0" applyFont="1" applyFill="1" applyBorder="1" applyAlignment="1" applyProtection="1">
      <alignment horizontal="left" vertical="center"/>
      <protection locked="0"/>
    </xf>
    <xf numFmtId="0" fontId="3" fillId="3" borderId="42" xfId="0" applyFont="1" applyFill="1" applyBorder="1" applyAlignment="1" applyProtection="1">
      <alignment horizontal="left" vertical="center"/>
      <protection locked="0"/>
    </xf>
    <xf numFmtId="0" fontId="3" fillId="3" borderId="41" xfId="0" applyFont="1" applyFill="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4" fillId="0" borderId="10" xfId="0" applyFont="1" applyBorder="1" applyAlignment="1">
      <alignment horizontal="center" vertical="top"/>
    </xf>
    <xf numFmtId="0" fontId="5" fillId="0" borderId="13" xfId="0" applyFont="1" applyBorder="1" applyAlignment="1">
      <alignment horizontal="center" vertical="top"/>
    </xf>
    <xf numFmtId="0" fontId="5" fillId="0" borderId="15" xfId="0" applyFont="1" applyBorder="1" applyAlignment="1">
      <alignment horizontal="center" vertical="top"/>
    </xf>
    <xf numFmtId="0" fontId="8" fillId="0" borderId="4" xfId="0" applyFont="1" applyBorder="1" applyAlignment="1" applyProtection="1">
      <alignment horizontal="left" vertical="center" indent="1"/>
      <protection locked="0"/>
    </xf>
    <xf numFmtId="0" fontId="8" fillId="0" borderId="5" xfId="0" applyFont="1" applyBorder="1" applyAlignment="1" applyProtection="1">
      <alignment horizontal="left" vertical="center" indent="1"/>
      <protection locked="0"/>
    </xf>
    <xf numFmtId="0" fontId="8" fillId="0" borderId="7"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xf numFmtId="0" fontId="9" fillId="0" borderId="8" xfId="0" applyFont="1" applyBorder="1" applyAlignment="1" applyProtection="1">
      <alignment horizontal="left" vertical="center" indent="1"/>
      <protection locked="0"/>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38" fontId="0" fillId="3" borderId="40" xfId="1" applyFont="1" applyFill="1" applyBorder="1" applyAlignment="1" applyProtection="1">
      <alignment vertical="center"/>
      <protection locked="0"/>
    </xf>
    <xf numFmtId="38" fontId="0" fillId="3" borderId="42" xfId="1" applyFont="1" applyFill="1" applyBorder="1" applyAlignment="1" applyProtection="1">
      <alignment vertical="center"/>
      <protection locked="0"/>
    </xf>
    <xf numFmtId="38" fontId="0" fillId="3" borderId="41" xfId="1" applyFont="1" applyFill="1" applyBorder="1" applyAlignment="1" applyProtection="1">
      <alignment vertical="center"/>
      <protection locked="0"/>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xf numFmtId="0" fontId="0" fillId="3" borderId="40"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49" fontId="0" fillId="3" borderId="40" xfId="0" applyNumberFormat="1" applyFill="1" applyBorder="1" applyAlignment="1" applyProtection="1">
      <alignment horizontal="center" vertical="center"/>
      <protection locked="0"/>
    </xf>
    <xf numFmtId="49" fontId="0" fillId="3" borderId="41" xfId="0" applyNumberFormat="1" applyFill="1" applyBorder="1" applyAlignment="1" applyProtection="1">
      <alignment horizontal="center" vertical="center"/>
      <protection locked="0"/>
    </xf>
    <xf numFmtId="49" fontId="4" fillId="3" borderId="40"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49" fontId="0" fillId="3" borderId="42" xfId="0" applyNumberFormat="1" applyFill="1" applyBorder="1" applyAlignment="1" applyProtection="1">
      <alignment horizontal="center" vertical="center"/>
      <protection locked="0"/>
    </xf>
    <xf numFmtId="0" fontId="5" fillId="0" borderId="31" xfId="0" applyFont="1" applyBorder="1" applyAlignment="1">
      <alignment horizontal="center" vertical="top"/>
    </xf>
    <xf numFmtId="0" fontId="5" fillId="0" borderId="23" xfId="0" applyFont="1" applyBorder="1" applyAlignment="1">
      <alignment horizontal="center" vertical="top"/>
    </xf>
    <xf numFmtId="0" fontId="5" fillId="0" borderId="32" xfId="0" applyFont="1" applyBorder="1" applyAlignment="1">
      <alignment horizontal="center" vertical="top"/>
    </xf>
    <xf numFmtId="0" fontId="5" fillId="0" borderId="11" xfId="0" applyFont="1" applyBorder="1" applyAlignment="1">
      <alignment horizontal="center" vertical="top" wrapText="1"/>
    </xf>
    <xf numFmtId="0" fontId="7" fillId="0" borderId="0" xfId="0" applyFont="1" applyAlignment="1">
      <alignment vertical="distributed" wrapText="1"/>
    </xf>
    <xf numFmtId="0" fontId="7" fillId="0" borderId="0" xfId="0" applyFont="1" applyAlignment="1">
      <alignment vertical="distributed"/>
    </xf>
    <xf numFmtId="49" fontId="6" fillId="3" borderId="18"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protection locked="0"/>
    </xf>
    <xf numFmtId="49" fontId="6" fillId="3" borderId="13" xfId="0" applyNumberFormat="1" applyFont="1" applyFill="1" applyBorder="1" applyAlignment="1" applyProtection="1">
      <alignment horizontal="center" vertical="center"/>
      <protection locked="0"/>
    </xf>
    <xf numFmtId="49" fontId="6" fillId="3" borderId="0" xfId="0" applyNumberFormat="1" applyFont="1" applyFill="1" applyAlignment="1" applyProtection="1">
      <alignment horizontal="center" vertical="center"/>
      <protection locked="0"/>
    </xf>
    <xf numFmtId="49" fontId="6" fillId="3" borderId="15" xfId="0" applyNumberFormat="1" applyFont="1" applyFill="1" applyBorder="1" applyAlignment="1" applyProtection="1">
      <alignment horizontal="center" vertical="center"/>
      <protection locked="0"/>
    </xf>
    <xf numFmtId="49" fontId="6" fillId="3" borderId="16" xfId="0" applyNumberFormat="1"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2" fontId="6" fillId="3" borderId="37" xfId="0" applyNumberFormat="1" applyFont="1" applyFill="1" applyBorder="1" applyAlignment="1" applyProtection="1">
      <alignment horizontal="center" vertical="center"/>
      <protection locked="0"/>
    </xf>
    <xf numFmtId="2" fontId="6" fillId="3" borderId="35" xfId="0" applyNumberFormat="1" applyFont="1" applyFill="1" applyBorder="1" applyAlignment="1" applyProtection="1">
      <alignment horizontal="center" vertical="center"/>
      <protection locked="0"/>
    </xf>
    <xf numFmtId="2" fontId="6" fillId="3" borderId="33" xfId="0" applyNumberFormat="1"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protection locked="0"/>
    </xf>
    <xf numFmtId="38" fontId="6" fillId="3" borderId="14" xfId="1" applyFont="1" applyFill="1" applyBorder="1" applyAlignment="1" applyProtection="1">
      <alignment horizontal="center" vertical="center"/>
      <protection locked="0"/>
    </xf>
    <xf numFmtId="38" fontId="6" fillId="3" borderId="16"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49" fontId="6" fillId="3" borderId="10" xfId="0" applyNumberFormat="1" applyFont="1" applyFill="1" applyBorder="1" applyAlignment="1" applyProtection="1">
      <alignment horizontal="center" vertical="center"/>
      <protection locked="0"/>
    </xf>
    <xf numFmtId="49" fontId="6" fillId="3" borderId="11" xfId="0" applyNumberFormat="1"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38" fontId="6" fillId="3" borderId="11" xfId="1" applyFont="1" applyFill="1" applyBorder="1" applyAlignment="1" applyProtection="1">
      <alignment horizontal="center" vertical="center"/>
      <protection locked="0"/>
    </xf>
    <xf numFmtId="38" fontId="6" fillId="3" borderId="12" xfId="1" applyFont="1" applyFill="1" applyBorder="1" applyAlignment="1" applyProtection="1">
      <alignment horizontal="center" vertical="center"/>
      <protection locked="0"/>
    </xf>
    <xf numFmtId="2" fontId="6" fillId="3" borderId="34" xfId="0" applyNumberFormat="1" applyFont="1" applyFill="1" applyBorder="1" applyAlignment="1" applyProtection="1">
      <alignment horizontal="center" vertical="center"/>
      <protection locked="0"/>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2" fontId="0" fillId="0" borderId="24" xfId="0" applyNumberFormat="1" applyBorder="1" applyAlignment="1">
      <alignment horizontal="center" vertical="center"/>
    </xf>
    <xf numFmtId="2" fontId="0" fillId="0" borderId="1" xfId="0" applyNumberFormat="1" applyBorder="1" applyAlignment="1">
      <alignment horizontal="center" vertical="center"/>
    </xf>
    <xf numFmtId="0" fontId="4"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28" xfId="0"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Alignment="1">
      <alignment vertical="distributed" wrapText="1"/>
    </xf>
    <xf numFmtId="38" fontId="0" fillId="0" borderId="40" xfId="1" applyFont="1" applyFill="1" applyBorder="1" applyAlignment="1" applyProtection="1">
      <alignment horizontal="center" vertical="center"/>
    </xf>
    <xf numFmtId="38" fontId="0" fillId="0" borderId="42" xfId="1" applyFont="1" applyFill="1" applyBorder="1" applyAlignment="1" applyProtection="1">
      <alignment horizontal="center" vertical="center"/>
    </xf>
    <xf numFmtId="38" fontId="0" fillId="0" borderId="41" xfId="1" applyFont="1" applyFill="1" applyBorder="1" applyAlignment="1" applyProtection="1">
      <alignment horizontal="center" vertical="center"/>
    </xf>
    <xf numFmtId="0" fontId="6" fillId="0" borderId="0" xfId="0" applyFont="1" applyAlignment="1">
      <alignment vertical="justify" wrapText="1"/>
    </xf>
    <xf numFmtId="0" fontId="0" fillId="0" borderId="38" xfId="0" applyBorder="1" applyAlignment="1">
      <alignment horizontal="center" vertical="center"/>
    </xf>
    <xf numFmtId="0" fontId="10" fillId="0" borderId="0" xfId="0" applyFont="1" applyAlignment="1">
      <alignment horizontal="left" vertical="center"/>
    </xf>
    <xf numFmtId="49" fontId="3" fillId="3" borderId="40" xfId="0" applyNumberFormat="1" applyFont="1" applyFill="1" applyBorder="1" applyAlignment="1" applyProtection="1">
      <alignment horizontal="center" vertical="center"/>
      <protection locked="0"/>
    </xf>
    <xf numFmtId="49" fontId="3" fillId="3" borderId="42" xfId="0" applyNumberFormat="1" applyFont="1" applyFill="1" applyBorder="1" applyAlignment="1" applyProtection="1">
      <alignment horizontal="center" vertical="center"/>
      <protection locked="0"/>
    </xf>
    <xf numFmtId="49" fontId="3" fillId="3" borderId="41" xfId="0" applyNumberFormat="1" applyFont="1" applyFill="1" applyBorder="1" applyAlignment="1" applyProtection="1">
      <alignment horizontal="center" vertical="center"/>
      <protection locked="0"/>
    </xf>
    <xf numFmtId="176" fontId="0" fillId="3" borderId="40" xfId="0" applyNumberFormat="1" applyFill="1" applyBorder="1" applyAlignment="1" applyProtection="1">
      <alignment horizontal="center" vertical="center"/>
      <protection locked="0"/>
    </xf>
    <xf numFmtId="176" fontId="0" fillId="3" borderId="42" xfId="0" applyNumberFormat="1" applyFill="1" applyBorder="1" applyAlignment="1" applyProtection="1">
      <alignment horizontal="center" vertical="center"/>
      <protection locked="0"/>
    </xf>
    <xf numFmtId="176" fontId="0" fillId="3" borderId="41" xfId="0" applyNumberFormat="1" applyFill="1" applyBorder="1" applyAlignment="1" applyProtection="1">
      <alignment horizontal="center" vertical="center"/>
      <protection locked="0"/>
    </xf>
    <xf numFmtId="0" fontId="23" fillId="0" borderId="0" xfId="0" applyFont="1" applyAlignment="1">
      <alignment vertical="center" wrapText="1"/>
    </xf>
    <xf numFmtId="0" fontId="24" fillId="0" borderId="23" xfId="0" applyFont="1" applyBorder="1" applyAlignment="1">
      <alignment vertical="center" wrapText="1"/>
    </xf>
    <xf numFmtId="0" fontId="3" fillId="3" borderId="42"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6" fillId="0" borderId="0" xfId="0" applyFont="1" applyAlignment="1">
      <alignment horizontal="left" vertical="center" indent="1"/>
    </xf>
    <xf numFmtId="0" fontId="3" fillId="3" borderId="40" xfId="0" applyFont="1" applyFill="1" applyBorder="1" applyProtection="1">
      <alignment vertical="center"/>
      <protection locked="0"/>
    </xf>
    <xf numFmtId="0" fontId="3" fillId="3" borderId="42" xfId="0" applyFont="1" applyFill="1" applyBorder="1" applyProtection="1">
      <alignment vertical="center"/>
      <protection locked="0"/>
    </xf>
    <xf numFmtId="0" fontId="0" fillId="3" borderId="40"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41" xfId="0" applyFill="1" applyBorder="1" applyAlignment="1" applyProtection="1">
      <alignment horizontal="center" vertical="center"/>
      <protection hidden="1"/>
    </xf>
    <xf numFmtId="49" fontId="0" fillId="3" borderId="40" xfId="0" applyNumberFormat="1" applyFill="1" applyBorder="1" applyAlignment="1" applyProtection="1">
      <alignment horizontal="left" vertical="center"/>
      <protection locked="0"/>
    </xf>
    <xf numFmtId="49" fontId="0" fillId="3" borderId="42" xfId="0" applyNumberFormat="1" applyFill="1" applyBorder="1" applyAlignment="1" applyProtection="1">
      <alignment horizontal="left" vertical="center"/>
      <protection locked="0"/>
    </xf>
    <xf numFmtId="49" fontId="0" fillId="3" borderId="41" xfId="0" applyNumberFormat="1" applyFill="1" applyBorder="1" applyAlignment="1" applyProtection="1">
      <alignment horizontal="left" vertical="center"/>
      <protection locked="0"/>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5" fillId="0" borderId="20"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21" fillId="0" borderId="0" xfId="0" applyFont="1" applyAlignment="1">
      <alignment horizontal="left"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6" fillId="0" borderId="38" xfId="0" applyFont="1" applyBorder="1" applyAlignment="1">
      <alignment horizontal="left" vertical="center"/>
    </xf>
    <xf numFmtId="0" fontId="7" fillId="0" borderId="38" xfId="0" applyFont="1" applyBorder="1" applyAlignment="1">
      <alignment horizontal="left" vertical="center"/>
    </xf>
    <xf numFmtId="0" fontId="8" fillId="3" borderId="38" xfId="0" applyFont="1" applyFill="1" applyBorder="1" applyAlignment="1" applyProtection="1">
      <alignment horizontal="left" vertical="center"/>
      <protection locked="0"/>
    </xf>
    <xf numFmtId="38" fontId="0" fillId="3" borderId="40" xfId="1" applyFont="1" applyFill="1" applyBorder="1" applyAlignment="1" applyProtection="1">
      <alignment horizontal="center" vertical="center"/>
      <protection locked="0"/>
    </xf>
    <xf numFmtId="38" fontId="0" fillId="3" borderId="42"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6" fillId="0" borderId="0" xfId="0" applyFont="1" applyAlignment="1">
      <alignment wrapText="1"/>
    </xf>
    <xf numFmtId="0" fontId="6" fillId="0" borderId="0" xfId="0" applyFont="1" applyAlignment="1">
      <alignment vertical="center" wrapText="1"/>
    </xf>
    <xf numFmtId="0" fontId="6" fillId="0" borderId="0" xfId="0" applyFont="1" applyAlignment="1">
      <alignment vertical="top"/>
    </xf>
    <xf numFmtId="0" fontId="6" fillId="0" borderId="38" xfId="0" applyFont="1" applyBorder="1" applyAlignment="1">
      <alignment horizontal="center" vertical="center"/>
    </xf>
    <xf numFmtId="0" fontId="9" fillId="0" borderId="38" xfId="0" applyFont="1" applyBorder="1" applyAlignment="1">
      <alignment horizontal="left" vertical="center"/>
    </xf>
    <xf numFmtId="0" fontId="8" fillId="0" borderId="38" xfId="0" applyFont="1" applyBorder="1" applyAlignment="1">
      <alignment horizontal="left" vertical="center"/>
    </xf>
    <xf numFmtId="0" fontId="17" fillId="0" borderId="0" xfId="0" applyFont="1">
      <alignment vertical="center"/>
    </xf>
    <xf numFmtId="2" fontId="0" fillId="3" borderId="40" xfId="0" applyNumberFormat="1" applyFill="1" applyBorder="1" applyAlignment="1" applyProtection="1">
      <alignment horizontal="center" vertical="center"/>
      <protection locked="0"/>
    </xf>
    <xf numFmtId="2" fontId="0" fillId="3" borderId="42" xfId="0" applyNumberFormat="1" applyFill="1" applyBorder="1" applyAlignment="1" applyProtection="1">
      <alignment horizontal="center" vertical="center"/>
      <protection locked="0"/>
    </xf>
    <xf numFmtId="2" fontId="0" fillId="3" borderId="41" xfId="0" applyNumberFormat="1" applyFill="1" applyBorder="1" applyAlignment="1" applyProtection="1">
      <alignment horizontal="center" vertical="center"/>
      <protection locked="0"/>
    </xf>
    <xf numFmtId="0" fontId="21" fillId="0" borderId="0" xfId="0" applyFont="1" applyAlignment="1">
      <alignment horizontal="left" vertical="top"/>
    </xf>
  </cellXfs>
  <cellStyles count="2">
    <cellStyle name="桁区切り" xfId="1" builtinId="6"/>
    <cellStyle name="標準" xfId="0" builtinId="0"/>
  </cellStyles>
  <dxfs count="304">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ont>
        <color rgb="FFC00000"/>
      </font>
    </dxf>
    <dxf>
      <fill>
        <patternFill>
          <bgColor theme="1" tint="0.499984740745262"/>
        </patternFill>
      </fill>
    </dxf>
    <dxf>
      <font>
        <color rgb="FFC00000"/>
      </font>
    </dxf>
    <dxf>
      <font>
        <color rgb="FFC00000"/>
      </font>
    </dxf>
    <dxf>
      <font>
        <color rgb="FFC00000"/>
      </font>
    </dxf>
    <dxf>
      <font>
        <color rgb="FFC00000"/>
      </font>
    </dxf>
  </dxfs>
  <tableStyles count="0" defaultTableStyle="TableStyleMedium2" defaultPivotStyle="PivotStyleLight16"/>
  <colors>
    <mruColors>
      <color rgb="FFFCE4D6"/>
      <color rgb="FFFFCC99"/>
      <color rgb="FFFFF2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計算用!$A$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27</xdr:col>
      <xdr:colOff>171450</xdr:colOff>
      <xdr:row>168</xdr:row>
      <xdr:rowOff>28575</xdr:rowOff>
    </xdr:from>
    <xdr:to>
      <xdr:col>35</xdr:col>
      <xdr:colOff>18879</xdr:colOff>
      <xdr:row>171</xdr:row>
      <xdr:rowOff>66567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36268"/>
        <a:stretch/>
      </xdr:blipFill>
      <xdr:spPr>
        <a:xfrm>
          <a:off x="5314950" y="22612350"/>
          <a:ext cx="1371429" cy="552342"/>
        </a:xfrm>
        <a:prstGeom prst="rect">
          <a:avLst/>
        </a:prstGeom>
      </xdr:spPr>
    </xdr:pic>
    <xdr:clientData/>
  </xdr:twoCellAnchor>
  <xdr:twoCellAnchor editAs="oneCell">
    <xdr:from>
      <xdr:col>28</xdr:col>
      <xdr:colOff>180975</xdr:colOff>
      <xdr:row>181</xdr:row>
      <xdr:rowOff>95250</xdr:rowOff>
    </xdr:from>
    <xdr:to>
      <xdr:col>34</xdr:col>
      <xdr:colOff>47499</xdr:colOff>
      <xdr:row>186</xdr:row>
      <xdr:rowOff>28474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t="23532"/>
        <a:stretch/>
      </xdr:blipFill>
      <xdr:spPr>
        <a:xfrm>
          <a:off x="5514975" y="24907875"/>
          <a:ext cx="1009524" cy="619024"/>
        </a:xfrm>
        <a:prstGeom prst="rect">
          <a:avLst/>
        </a:prstGeom>
      </xdr:spPr>
    </xdr:pic>
    <xdr:clientData/>
  </xdr:twoCellAnchor>
  <xdr:twoCellAnchor>
    <xdr:from>
      <xdr:col>39</xdr:col>
      <xdr:colOff>104775</xdr:colOff>
      <xdr:row>166</xdr:row>
      <xdr:rowOff>38100</xdr:rowOff>
    </xdr:from>
    <xdr:to>
      <xdr:col>46</xdr:col>
      <xdr:colOff>85725</xdr:colOff>
      <xdr:row>171</xdr:row>
      <xdr:rowOff>161925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7534275" y="23202900"/>
          <a:ext cx="1314450" cy="981075"/>
          <a:chOff x="7534275" y="22469475"/>
          <a:chExt cx="1314450" cy="981075"/>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7534275" y="22469475"/>
            <a:ext cx="1276190" cy="952381"/>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43925" y="23183850"/>
            <a:ext cx="3048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34</xdr:col>
      <xdr:colOff>0</xdr:colOff>
      <xdr:row>181</xdr:row>
      <xdr:rowOff>152400</xdr:rowOff>
    </xdr:from>
    <xdr:to>
      <xdr:col>37</xdr:col>
      <xdr:colOff>9525</xdr:colOff>
      <xdr:row>183</xdr:row>
      <xdr:rowOff>142875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6477000" y="24879300"/>
          <a:ext cx="581025" cy="24765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152400</xdr:colOff>
      <xdr:row>180</xdr:row>
      <xdr:rowOff>0</xdr:rowOff>
    </xdr:from>
    <xdr:ext cx="514350" cy="27622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10400" y="24641175"/>
          <a:ext cx="5143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廊下</a:t>
          </a:r>
        </a:p>
      </xdr:txBody>
    </xdr:sp>
    <xdr:clientData/>
  </xdr:oneCellAnchor>
  <xdr:oneCellAnchor>
    <xdr:from>
      <xdr:col>28</xdr:col>
      <xdr:colOff>47625</xdr:colOff>
      <xdr:row>167</xdr:row>
      <xdr:rowOff>95250</xdr:rowOff>
    </xdr:from>
    <xdr:ext cx="781050" cy="276225"/>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81625" y="22679025"/>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　面　図</a:t>
          </a:r>
        </a:p>
      </xdr:txBody>
    </xdr:sp>
    <xdr:clientData/>
  </xdr:oneCellAnchor>
  <xdr:oneCellAnchor>
    <xdr:from>
      <xdr:col>29</xdr:col>
      <xdr:colOff>95250</xdr:colOff>
      <xdr:row>180</xdr:row>
      <xdr:rowOff>0</xdr:rowOff>
    </xdr:from>
    <xdr:ext cx="781050" cy="276225"/>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619750" y="24726900"/>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平面図</a:t>
          </a:r>
        </a:p>
      </xdr:txBody>
    </xdr:sp>
    <xdr:clientData/>
  </xdr:oneCellAnchor>
  <mc:AlternateContent xmlns:mc="http://schemas.openxmlformats.org/markup-compatibility/2006">
    <mc:Choice xmlns:a14="http://schemas.microsoft.com/office/drawing/2010/main" Requires="a14">
      <xdr:twoCellAnchor editAs="oneCell">
        <xdr:from>
          <xdr:col>14</xdr:col>
          <xdr:colOff>161925</xdr:colOff>
          <xdr:row>14</xdr:row>
          <xdr:rowOff>161925</xdr:rowOff>
        </xdr:from>
        <xdr:to>
          <xdr:col>18</xdr:col>
          <xdr:colOff>57150</xdr:colOff>
          <xdr:row>16</xdr:row>
          <xdr:rowOff>66675</xdr:rowOff>
        </xdr:to>
        <xdr:sp macro="" textlink="">
          <xdr:nvSpPr>
            <xdr:cNvPr id="1029" name="Option Button 5" descr="管理組合"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161925</xdr:rowOff>
        </xdr:from>
        <xdr:to>
          <xdr:col>23</xdr:col>
          <xdr:colOff>28575</xdr:colOff>
          <xdr:row>16</xdr:row>
          <xdr:rowOff>66675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管理組合法人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15</xdr:row>
          <xdr:rowOff>19050</xdr:rowOff>
        </xdr:from>
        <xdr:to>
          <xdr:col>24</xdr:col>
          <xdr:colOff>66675</xdr:colOff>
          <xdr:row>16</xdr:row>
          <xdr:rowOff>104775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95250</xdr:colOff>
      <xdr:row>467</xdr:row>
      <xdr:rowOff>9525</xdr:rowOff>
    </xdr:from>
    <xdr:to>
      <xdr:col>39</xdr:col>
      <xdr:colOff>37824</xdr:colOff>
      <xdr:row>476</xdr:row>
      <xdr:rowOff>85544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38750" y="64998600"/>
          <a:ext cx="2228574" cy="1476194"/>
        </a:xfrm>
        <a:prstGeom prst="rect">
          <a:avLst/>
        </a:prstGeom>
      </xdr:spPr>
    </xdr:pic>
    <xdr:clientData/>
  </xdr:twoCellAnchor>
  <xdr:oneCellAnchor>
    <xdr:from>
      <xdr:col>28</xdr:col>
      <xdr:colOff>9525</xdr:colOff>
      <xdr:row>468</xdr:row>
      <xdr:rowOff>95250</xdr:rowOff>
    </xdr:from>
    <xdr:ext cx="438151" cy="24237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43525" y="61312425"/>
          <a:ext cx="438151"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道路</a:t>
          </a:r>
        </a:p>
      </xdr:txBody>
    </xdr:sp>
    <xdr:clientData/>
  </xdr:oneCellAnchor>
  <xdr:oneCellAnchor>
    <xdr:from>
      <xdr:col>31</xdr:col>
      <xdr:colOff>47626</xdr:colOff>
      <xdr:row>468</xdr:row>
      <xdr:rowOff>0</xdr:rowOff>
    </xdr:from>
    <xdr:ext cx="676274" cy="242374"/>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953126" y="61217175"/>
          <a:ext cx="67627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敷地境界</a:t>
          </a:r>
        </a:p>
      </xdr:txBody>
    </xdr:sp>
    <xdr:clientData/>
  </xdr:oneCellAnchor>
  <xdr:oneCellAnchor>
    <xdr:from>
      <xdr:col>36</xdr:col>
      <xdr:colOff>123826</xdr:colOff>
      <xdr:row>470</xdr:row>
      <xdr:rowOff>66675</xdr:rowOff>
    </xdr:from>
    <xdr:ext cx="657224" cy="242374"/>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6981826" y="61541025"/>
          <a:ext cx="65722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埋設管</a:t>
          </a:r>
        </a:p>
      </xdr:txBody>
    </xdr:sp>
    <xdr:clientData/>
  </xdr:oneCellAnchor>
  <xdr:oneCellAnchor>
    <xdr:from>
      <xdr:col>31</xdr:col>
      <xdr:colOff>95250</xdr:colOff>
      <xdr:row>474</xdr:row>
      <xdr:rowOff>85725</xdr:rowOff>
    </xdr:from>
    <xdr:ext cx="704849" cy="242374"/>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6000750" y="62245875"/>
          <a:ext cx="704849"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配管長さ</a:t>
          </a:r>
        </a:p>
      </xdr:txBody>
    </xdr:sp>
    <xdr:clientData/>
  </xdr:oneCellAnchor>
  <xdr:oneCellAnchor>
    <xdr:from>
      <xdr:col>31</xdr:col>
      <xdr:colOff>142875</xdr:colOff>
      <xdr:row>470</xdr:row>
      <xdr:rowOff>114300</xdr:rowOff>
    </xdr:from>
    <xdr:ext cx="609599" cy="200025"/>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6048375" y="65560575"/>
          <a:ext cx="609599"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建　物</a:t>
          </a:r>
        </a:p>
      </xdr:txBody>
    </xdr:sp>
    <xdr:clientData/>
  </xdr:oneCellAnchor>
  <xdr:oneCellAnchor>
    <xdr:from>
      <xdr:col>28</xdr:col>
      <xdr:colOff>9525</xdr:colOff>
      <xdr:row>472</xdr:row>
      <xdr:rowOff>123824</xdr:rowOff>
    </xdr:from>
    <xdr:ext cx="216000" cy="628651"/>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343525" y="61941074"/>
          <a:ext cx="216000" cy="628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latin typeface="ＭＳ 明朝" panose="02020609040205080304" pitchFamily="17" charset="-128"/>
              <a:ea typeface="ＭＳ 明朝" panose="02020609040205080304" pitchFamily="17" charset="-128"/>
            </a:rPr>
            <a:t>ガス本管</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798</xdr:row>
          <xdr:rowOff>133350</xdr:rowOff>
        </xdr:from>
        <xdr:to>
          <xdr:col>4</xdr:col>
          <xdr:colOff>47625</xdr:colOff>
          <xdr:row>800</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798</xdr:row>
          <xdr:rowOff>133350</xdr:rowOff>
        </xdr:from>
        <xdr:to>
          <xdr:col>13</xdr:col>
          <xdr:colOff>104775</xdr:colOff>
          <xdr:row>800</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798</xdr:row>
          <xdr:rowOff>133350</xdr:rowOff>
        </xdr:from>
        <xdr:to>
          <xdr:col>26</xdr:col>
          <xdr:colOff>66675</xdr:colOff>
          <xdr:row>800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友人・知人等からの紹介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800</xdr:row>
          <xdr:rowOff>95250</xdr:rowOff>
        </xdr:from>
        <xdr:to>
          <xdr:col>4</xdr:col>
          <xdr:colOff>47625</xdr:colOff>
          <xdr:row>802</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798</xdr:row>
          <xdr:rowOff>133350</xdr:rowOff>
        </xdr:from>
        <xdr:to>
          <xdr:col>34</xdr:col>
          <xdr:colOff>47625</xdr:colOff>
          <xdr:row>800</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過去に利用したことがある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798</xdr:row>
          <xdr:rowOff>133350</xdr:rowOff>
        </xdr:from>
        <xdr:to>
          <xdr:col>16</xdr:col>
          <xdr:colOff>171450</xdr:colOff>
          <xdr:row>800</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798</xdr:row>
          <xdr:rowOff>133350</xdr:rowOff>
        </xdr:from>
        <xdr:to>
          <xdr:col>8</xdr:col>
          <xdr:colOff>47625</xdr:colOff>
          <xdr:row>800</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806</xdr:row>
          <xdr:rowOff>0</xdr:rowOff>
        </xdr:from>
        <xdr:to>
          <xdr:col>15</xdr:col>
          <xdr:colOff>114300</xdr:colOff>
          <xdr:row>807</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現在の長期修繕計画が適切かチェックしたい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813</xdr:row>
          <xdr:rowOff>66675</xdr:rowOff>
        </xdr:from>
        <xdr:to>
          <xdr:col>4</xdr:col>
          <xdr:colOff>47625</xdr:colOff>
          <xdr:row>815</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811</xdr:row>
          <xdr:rowOff>152400</xdr:rowOff>
        </xdr:from>
        <xdr:to>
          <xdr:col>31</xdr:col>
          <xdr:colOff>152400</xdr:colOff>
          <xdr:row>813</xdr:row>
          <xdr:rowOff>47625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長期修繕計画を初めて作成するので、将来の概算の工事費を把握したい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810</xdr:row>
          <xdr:rowOff>66675</xdr:rowOff>
        </xdr:from>
        <xdr:to>
          <xdr:col>29</xdr:col>
          <xdr:colOff>28575</xdr:colOff>
          <xdr:row>811</xdr:row>
          <xdr:rowOff>133350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長期修繕計画の見直しと修繕積立金の増額の検討を総会、理事会に諮る際の参考資料としたい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808</xdr:row>
          <xdr:rowOff>152400</xdr:rowOff>
        </xdr:from>
        <xdr:to>
          <xdr:col>27</xdr:col>
          <xdr:colOff>19050</xdr:colOff>
          <xdr:row>810</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依頼した専門家から提出された長期修繕計画の内容などが適切かチェックしたい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807</xdr:row>
          <xdr:rowOff>76200</xdr:rowOff>
        </xdr:from>
        <xdr:to>
          <xdr:col>13</xdr:col>
          <xdr:colOff>47625</xdr:colOff>
          <xdr:row>808</xdr:row>
          <xdr:rowOff>142875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現在の修繕積立金額が適切かチェックしたい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V248"/>
  <sheetViews>
    <sheetView view="pageLayout" topLeftCell="A62" zoomScaleNormal="100" zoomScaleSheetLayoutView="100" workbookViewId="0">
      <selection activeCell="H15" sqref="H15:R15"/>
    </sheetView>
  </sheetViews>
  <sheetFormatPr defaultRowHeight="13.5" x14ac:dyDescent="0.15"/>
  <cols>
    <col min="1" max="48" width="2.75" customWidth="1"/>
    <col min="49" max="49" width="9.625" hidden="1" customWidth="1"/>
    <col min="50" max="50" width="6" hidden="1" customWidth="1"/>
    <col min="51" max="51" width="6.75" hidden="1" customWidth="1"/>
    <col min="52" max="52" width="9" hidden="1" customWidth="1"/>
    <col min="53" max="54" width="6.75" hidden="1" customWidth="1"/>
    <col min="55" max="55" width="4.25" hidden="1" customWidth="1"/>
    <col min="56" max="56" width="6" hidden="1" customWidth="1"/>
    <col min="57" max="58" width="2.5" hidden="1" customWidth="1"/>
    <col min="59" max="59" width="6.5" hidden="1" customWidth="1"/>
    <col min="60" max="60" width="5.75" hidden="1" customWidth="1"/>
    <col min="61" max="62" width="9" hidden="1" customWidth="1"/>
    <col min="63" max="63" width="5.25" hidden="1" customWidth="1"/>
    <col min="64" max="64" width="4.5" hidden="1" customWidth="1"/>
    <col min="65" max="65" width="7.5" hidden="1" customWidth="1"/>
    <col min="66" max="66" width="8.625" hidden="1" customWidth="1"/>
    <col min="67" max="67" width="5.25" hidden="1" customWidth="1"/>
    <col min="68" max="68" width="4.5" hidden="1" customWidth="1"/>
    <col min="69" max="69" width="7.5" hidden="1" customWidth="1"/>
    <col min="70" max="70" width="8.625" hidden="1" customWidth="1"/>
    <col min="71" max="71" width="9" hidden="1" customWidth="1"/>
    <col min="72" max="74" width="12.375" hidden="1" customWidth="1"/>
  </cols>
  <sheetData>
    <row r="1" spans="1:53" ht="13.5" customHeight="1" x14ac:dyDescent="0.15"/>
    <row r="2" spans="1:53" ht="6.7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row>
    <row r="3" spans="1:53" ht="9" customHeight="1" x14ac:dyDescent="0.15">
      <c r="A3" s="162" t="s">
        <v>577</v>
      </c>
      <c r="B3" s="163"/>
      <c r="C3" s="163"/>
      <c r="D3" s="163"/>
      <c r="E3" s="163"/>
      <c r="F3" s="163"/>
      <c r="G3" s="163"/>
      <c r="H3" s="163"/>
      <c r="I3" s="163"/>
      <c r="J3" s="163"/>
      <c r="K3" s="163"/>
      <c r="L3" s="163"/>
      <c r="M3" s="163"/>
      <c r="N3" s="163"/>
      <c r="O3" s="163"/>
      <c r="P3" s="163"/>
      <c r="Q3" s="163"/>
      <c r="R3" s="163"/>
      <c r="S3" s="163"/>
      <c r="T3" s="164"/>
      <c r="U3" s="131" t="s">
        <v>426</v>
      </c>
      <c r="V3" s="132"/>
      <c r="W3" s="132"/>
      <c r="X3" s="155"/>
      <c r="Y3" s="155"/>
      <c r="Z3" s="155"/>
      <c r="AA3" s="113" t="s">
        <v>429</v>
      </c>
      <c r="AB3" s="117"/>
      <c r="AC3" s="117"/>
      <c r="AD3" s="113" t="s">
        <v>430</v>
      </c>
      <c r="AE3" s="157"/>
      <c r="AF3" s="157"/>
      <c r="AG3" s="113" t="s">
        <v>431</v>
      </c>
      <c r="AH3" s="115" t="s">
        <v>432</v>
      </c>
      <c r="AI3" s="115"/>
      <c r="AJ3" s="115"/>
      <c r="AK3" s="115"/>
      <c r="AL3" s="115"/>
      <c r="AM3" s="117"/>
      <c r="AN3" s="117"/>
      <c r="AO3" s="117"/>
      <c r="AP3" s="117"/>
      <c r="AQ3" s="117"/>
      <c r="AR3" s="117"/>
      <c r="AS3" s="117"/>
      <c r="AT3" s="117"/>
      <c r="AU3" s="117"/>
      <c r="AV3" s="118"/>
    </row>
    <row r="4" spans="1:53" ht="9" customHeight="1" x14ac:dyDescent="0.15">
      <c r="A4" s="165"/>
      <c r="B4" s="166"/>
      <c r="C4" s="166"/>
      <c r="D4" s="166"/>
      <c r="E4" s="166"/>
      <c r="F4" s="166"/>
      <c r="G4" s="166"/>
      <c r="H4" s="166"/>
      <c r="I4" s="166"/>
      <c r="J4" s="166"/>
      <c r="K4" s="166"/>
      <c r="L4" s="166"/>
      <c r="M4" s="166"/>
      <c r="N4" s="166"/>
      <c r="O4" s="166"/>
      <c r="P4" s="166"/>
      <c r="Q4" s="166"/>
      <c r="R4" s="166"/>
      <c r="S4" s="166"/>
      <c r="T4" s="167"/>
      <c r="U4" s="133"/>
      <c r="V4" s="134"/>
      <c r="W4" s="134"/>
      <c r="X4" s="156"/>
      <c r="Y4" s="156"/>
      <c r="Z4" s="156"/>
      <c r="AA4" s="114"/>
      <c r="AB4" s="119"/>
      <c r="AC4" s="119"/>
      <c r="AD4" s="114"/>
      <c r="AE4" s="158"/>
      <c r="AF4" s="158"/>
      <c r="AG4" s="114"/>
      <c r="AH4" s="116"/>
      <c r="AI4" s="116"/>
      <c r="AJ4" s="116"/>
      <c r="AK4" s="116"/>
      <c r="AL4" s="116"/>
      <c r="AM4" s="119"/>
      <c r="AN4" s="119"/>
      <c r="AO4" s="119"/>
      <c r="AP4" s="119"/>
      <c r="AQ4" s="119"/>
      <c r="AR4" s="119"/>
      <c r="AS4" s="119"/>
      <c r="AT4" s="119"/>
      <c r="AU4" s="119"/>
      <c r="AV4" s="120"/>
    </row>
    <row r="5" spans="1:53" ht="9" customHeight="1" x14ac:dyDescent="0.15">
      <c r="A5" s="172" t="s">
        <v>424</v>
      </c>
      <c r="B5" s="173"/>
      <c r="C5" s="173"/>
      <c r="D5" s="147"/>
      <c r="E5" s="147"/>
      <c r="F5" s="147"/>
      <c r="G5" s="147"/>
      <c r="H5" s="147"/>
      <c r="I5" s="147"/>
      <c r="J5" s="147"/>
      <c r="K5" s="147"/>
      <c r="L5" s="147"/>
      <c r="M5" s="147"/>
      <c r="N5" s="147"/>
      <c r="O5" s="147"/>
      <c r="P5" s="147"/>
      <c r="Q5" s="147"/>
      <c r="R5" s="147"/>
      <c r="S5" s="147"/>
      <c r="T5" s="148"/>
      <c r="U5" s="135" t="s">
        <v>427</v>
      </c>
      <c r="V5" s="113"/>
      <c r="W5" s="113"/>
      <c r="X5" s="122"/>
      <c r="Y5" s="122"/>
      <c r="Z5" s="122"/>
      <c r="AA5" s="122"/>
      <c r="AB5" s="122"/>
      <c r="AC5" s="122"/>
      <c r="AD5" s="122"/>
      <c r="AE5" s="122"/>
      <c r="AF5" s="122"/>
      <c r="AG5" s="122"/>
      <c r="AH5" s="122"/>
      <c r="AI5" s="121" t="s">
        <v>433</v>
      </c>
      <c r="AJ5" s="10"/>
      <c r="AK5" s="10"/>
      <c r="AL5" s="10"/>
      <c r="AM5" s="10"/>
      <c r="AN5" s="10"/>
      <c r="AO5" s="10"/>
      <c r="AP5" s="10"/>
      <c r="AQ5" s="10"/>
      <c r="AR5" s="10"/>
      <c r="AS5" s="10"/>
      <c r="AT5" s="10"/>
      <c r="AU5" s="10"/>
      <c r="AV5" s="11"/>
    </row>
    <row r="6" spans="1:53" ht="9" customHeight="1" x14ac:dyDescent="0.15">
      <c r="A6" s="174"/>
      <c r="B6" s="175"/>
      <c r="C6" s="175"/>
      <c r="D6" s="149"/>
      <c r="E6" s="149"/>
      <c r="F6" s="149"/>
      <c r="G6" s="149"/>
      <c r="H6" s="149"/>
      <c r="I6" s="149"/>
      <c r="J6" s="149"/>
      <c r="K6" s="149"/>
      <c r="L6" s="149"/>
      <c r="M6" s="149"/>
      <c r="N6" s="149"/>
      <c r="O6" s="149"/>
      <c r="P6" s="149"/>
      <c r="Q6" s="149"/>
      <c r="R6" s="149"/>
      <c r="S6" s="149"/>
      <c r="T6" s="150"/>
      <c r="U6" s="136"/>
      <c r="V6" s="114"/>
      <c r="W6" s="114"/>
      <c r="X6" s="123"/>
      <c r="Y6" s="123"/>
      <c r="Z6" s="123"/>
      <c r="AA6" s="123"/>
      <c r="AB6" s="123"/>
      <c r="AC6" s="123"/>
      <c r="AD6" s="123"/>
      <c r="AE6" s="123"/>
      <c r="AF6" s="123"/>
      <c r="AG6" s="123"/>
      <c r="AH6" s="123"/>
      <c r="AI6" s="114"/>
      <c r="AJ6" s="12"/>
      <c r="AK6" s="12"/>
      <c r="AL6" s="12"/>
      <c r="AM6" s="12"/>
      <c r="AN6" s="12"/>
      <c r="AO6" s="12"/>
      <c r="AP6" s="12"/>
      <c r="AQ6" s="12"/>
      <c r="AR6" s="12"/>
      <c r="AS6" s="12"/>
      <c r="AT6" s="12"/>
      <c r="AU6" s="12"/>
      <c r="AV6" s="13"/>
    </row>
    <row r="7" spans="1:53" ht="9" customHeight="1" x14ac:dyDescent="0.15">
      <c r="A7" s="172" t="s">
        <v>425</v>
      </c>
      <c r="B7" s="173"/>
      <c r="C7" s="173"/>
      <c r="D7" s="151" t="s">
        <v>477</v>
      </c>
      <c r="E7" s="151"/>
      <c r="F7" s="151"/>
      <c r="G7" s="151"/>
      <c r="H7" s="151"/>
      <c r="I7" s="151"/>
      <c r="J7" s="151"/>
      <c r="K7" s="151"/>
      <c r="L7" s="151"/>
      <c r="M7" s="151"/>
      <c r="N7" s="151"/>
      <c r="O7" s="151"/>
      <c r="P7" s="151"/>
      <c r="Q7" s="151"/>
      <c r="R7" s="151"/>
      <c r="S7" s="151"/>
      <c r="T7" s="152"/>
      <c r="U7" s="135" t="s">
        <v>428</v>
      </c>
      <c r="V7" s="113"/>
      <c r="W7" s="113"/>
      <c r="X7" s="140" t="s">
        <v>478</v>
      </c>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1"/>
    </row>
    <row r="8" spans="1:53" ht="9" customHeight="1" x14ac:dyDescent="0.15">
      <c r="A8" s="174"/>
      <c r="B8" s="175"/>
      <c r="C8" s="175"/>
      <c r="D8" s="153"/>
      <c r="E8" s="153"/>
      <c r="F8" s="153"/>
      <c r="G8" s="153"/>
      <c r="H8" s="153"/>
      <c r="I8" s="153"/>
      <c r="J8" s="153"/>
      <c r="K8" s="153"/>
      <c r="L8" s="153"/>
      <c r="M8" s="153"/>
      <c r="N8" s="153"/>
      <c r="O8" s="153"/>
      <c r="P8" s="153"/>
      <c r="Q8" s="153"/>
      <c r="R8" s="153"/>
      <c r="S8" s="153"/>
      <c r="T8" s="154"/>
      <c r="U8" s="136"/>
      <c r="V8" s="114"/>
      <c r="W8" s="114"/>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3"/>
      <c r="AW8" t="s">
        <v>405</v>
      </c>
      <c r="AX8" t="s">
        <v>405</v>
      </c>
      <c r="AY8" t="s">
        <v>406</v>
      </c>
    </row>
    <row r="9" spans="1:53" ht="15.75" customHeight="1" thickBot="1" x14ac:dyDescent="0.2">
      <c r="A9" s="237" t="s">
        <v>5</v>
      </c>
      <c r="B9" s="237"/>
      <c r="C9" s="237"/>
      <c r="D9" s="237"/>
      <c r="E9" s="237"/>
      <c r="F9" s="237"/>
      <c r="G9" s="237"/>
      <c r="H9" s="237"/>
      <c r="I9" s="237"/>
      <c r="J9" s="237"/>
      <c r="K9" s="237"/>
      <c r="L9" s="237"/>
      <c r="AB9" s="1" t="s">
        <v>8</v>
      </c>
    </row>
    <row r="10" spans="1:53" ht="15.75" customHeight="1" thickBot="1" x14ac:dyDescent="0.2">
      <c r="A10" s="237"/>
      <c r="B10" s="237"/>
      <c r="C10" s="237"/>
      <c r="D10" s="237"/>
      <c r="E10" s="237"/>
      <c r="F10" s="237"/>
      <c r="G10" s="237"/>
      <c r="H10" s="237"/>
      <c r="I10" s="237"/>
      <c r="J10" s="237"/>
      <c r="K10" s="237"/>
      <c r="L10" s="237"/>
      <c r="M10" s="1" t="s">
        <v>6</v>
      </c>
      <c r="N10" s="2"/>
      <c r="O10" s="2"/>
      <c r="P10" s="2"/>
      <c r="Q10" s="77"/>
      <c r="R10" s="78"/>
      <c r="S10" s="2" t="s">
        <v>0</v>
      </c>
      <c r="T10" s="77"/>
      <c r="U10" s="78"/>
      <c r="V10" s="2" t="s">
        <v>1</v>
      </c>
      <c r="W10" s="77"/>
      <c r="X10" s="78"/>
      <c r="Y10" s="2" t="s">
        <v>7</v>
      </c>
      <c r="AA10" s="47" t="s">
        <v>407</v>
      </c>
      <c r="AY10" t="b">
        <f>OR(ISBLANK(Q10),ISBLANK(T10),ISBLANK(W10))</f>
        <v>1</v>
      </c>
    </row>
    <row r="11" spans="1:53" ht="19.5" customHeight="1" x14ac:dyDescent="0.15">
      <c r="A11" s="18" t="s">
        <v>9</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row>
    <row r="12" spans="1:53" ht="3.75" customHeight="1" thickBot="1" x14ac:dyDescent="0.2">
      <c r="A12" s="19"/>
    </row>
    <row r="13" spans="1:53" ht="14.25" thickBot="1" x14ac:dyDescent="0.2">
      <c r="E13" s="5" t="s">
        <v>12</v>
      </c>
      <c r="H13" s="249"/>
      <c r="I13" s="250"/>
      <c r="J13" s="250"/>
      <c r="K13" s="250"/>
      <c r="L13" s="250"/>
      <c r="M13" s="250"/>
      <c r="N13" s="250"/>
      <c r="O13" s="250"/>
      <c r="P13" s="250"/>
      <c r="Q13" s="250"/>
      <c r="R13" s="250"/>
      <c r="S13" s="60"/>
      <c r="T13" s="7"/>
      <c r="U13" s="7"/>
      <c r="V13" s="7"/>
      <c r="W13" s="7"/>
      <c r="X13" s="7"/>
      <c r="Z13" s="9"/>
    </row>
    <row r="14" spans="1:53" ht="2.25" customHeight="1" thickBot="1" x14ac:dyDescent="0.2">
      <c r="E14" s="5"/>
      <c r="H14" s="6"/>
      <c r="I14" s="6"/>
      <c r="J14" s="6"/>
      <c r="K14" s="6"/>
      <c r="L14" s="6"/>
      <c r="M14" s="6"/>
      <c r="N14" s="6"/>
      <c r="O14" s="6"/>
      <c r="P14" s="6"/>
      <c r="Q14" s="6"/>
      <c r="R14" s="6"/>
      <c r="S14" s="6"/>
      <c r="T14" s="6"/>
      <c r="U14" s="6"/>
      <c r="V14" s="6"/>
      <c r="W14" s="6"/>
      <c r="X14" s="6"/>
      <c r="Z14" s="9"/>
    </row>
    <row r="15" spans="1:53" ht="13.5" customHeight="1" thickBot="1" x14ac:dyDescent="0.2">
      <c r="A15" s="20" t="s">
        <v>10</v>
      </c>
      <c r="C15" s="7" t="s">
        <v>11</v>
      </c>
      <c r="H15" s="124"/>
      <c r="I15" s="125"/>
      <c r="J15" s="125"/>
      <c r="K15" s="125"/>
      <c r="L15" s="125"/>
      <c r="M15" s="125"/>
      <c r="N15" s="125"/>
      <c r="O15" s="125"/>
      <c r="P15" s="125"/>
      <c r="Q15" s="125"/>
      <c r="R15" s="125"/>
      <c r="S15" s="61"/>
      <c r="T15" s="251" t="str">
        <f>IF(計算用!A2=1,"管理組合",IF(計算用!A2=2,"管理組合法人",""))</f>
        <v/>
      </c>
      <c r="U15" s="252">
        <v>0</v>
      </c>
      <c r="V15" s="252"/>
      <c r="W15" s="252"/>
      <c r="X15" s="253"/>
      <c r="Y15" s="60"/>
      <c r="Z15" s="17"/>
      <c r="AA15" s="34"/>
      <c r="AB15" s="34"/>
      <c r="AC15" s="34"/>
      <c r="AD15" s="34"/>
      <c r="AE15" s="34"/>
      <c r="AF15" s="34"/>
      <c r="AG15" s="34"/>
      <c r="AH15" s="34"/>
      <c r="AI15" s="34"/>
      <c r="AJ15" s="34"/>
      <c r="AK15" s="34"/>
      <c r="AL15" s="34"/>
      <c r="AM15" s="34"/>
      <c r="AN15" s="34"/>
      <c r="AO15" s="34"/>
      <c r="AP15" s="34"/>
      <c r="AQ15" s="34"/>
      <c r="AR15" s="34"/>
      <c r="AS15" s="34"/>
      <c r="AT15" s="34"/>
      <c r="AU15" s="34"/>
      <c r="AV15" s="34"/>
    </row>
    <row r="16" spans="1:53" ht="12.75" customHeight="1" x14ac:dyDescent="0.15">
      <c r="A16" s="20"/>
      <c r="C16" s="7"/>
      <c r="H16" s="47" t="s">
        <v>407</v>
      </c>
      <c r="I16" s="6"/>
      <c r="J16" s="6"/>
      <c r="K16" s="6"/>
      <c r="L16" s="6"/>
      <c r="M16" s="6"/>
      <c r="N16" s="6"/>
      <c r="O16" s="6"/>
      <c r="P16" s="6"/>
      <c r="Q16" s="6"/>
      <c r="R16" s="6"/>
      <c r="S16" s="6"/>
      <c r="T16" s="47"/>
      <c r="U16" s="6"/>
      <c r="V16" s="1"/>
      <c r="Z16" s="17"/>
      <c r="AA16" s="73" t="s">
        <v>563</v>
      </c>
      <c r="AB16" s="73"/>
      <c r="AC16" s="73"/>
      <c r="AD16" s="73"/>
      <c r="AE16" s="73"/>
      <c r="AF16" s="73"/>
      <c r="AG16" s="73"/>
      <c r="AH16" s="73"/>
      <c r="AI16" s="73"/>
      <c r="AJ16" s="73"/>
      <c r="AK16" s="73"/>
      <c r="AL16" s="73"/>
      <c r="AM16" s="73"/>
      <c r="AN16" s="73"/>
      <c r="AO16" s="73"/>
      <c r="AP16" s="73"/>
      <c r="AQ16" s="73"/>
      <c r="AR16" s="73"/>
      <c r="AS16" s="73"/>
      <c r="AT16" s="73"/>
      <c r="AU16" s="73"/>
      <c r="AV16" s="73"/>
      <c r="AY16" t="b">
        <f>OR(ISBLANK(H13),ISBLANK(H15),T15="")</f>
        <v>1</v>
      </c>
      <c r="BA16" s="62"/>
    </row>
    <row r="17" spans="1:51" ht="12" customHeight="1" thickBot="1" x14ac:dyDescent="0.2">
      <c r="A17" s="20"/>
      <c r="C17" s="7"/>
      <c r="H17" s="47"/>
      <c r="I17" s="6"/>
      <c r="J17" s="6"/>
      <c r="K17" s="6"/>
      <c r="L17" s="6"/>
      <c r="M17" s="6"/>
      <c r="N17" s="6"/>
      <c r="O17" s="6"/>
      <c r="P17" s="6"/>
      <c r="Q17" s="6"/>
      <c r="R17" s="6"/>
      <c r="S17" s="6"/>
      <c r="T17" s="47"/>
      <c r="U17" s="6"/>
      <c r="V17" s="1"/>
      <c r="Z17" s="17"/>
      <c r="AA17" s="73" t="s">
        <v>564</v>
      </c>
      <c r="AB17" s="73"/>
      <c r="AC17" s="73"/>
      <c r="AD17" s="73"/>
      <c r="AE17" s="73"/>
      <c r="AF17" s="73"/>
      <c r="AG17" s="73"/>
      <c r="AH17" s="73"/>
      <c r="AI17" s="73"/>
      <c r="AJ17" s="73"/>
      <c r="AK17" s="73"/>
      <c r="AL17" s="73"/>
      <c r="AM17" s="73"/>
      <c r="AN17" s="73"/>
      <c r="AO17" s="73"/>
      <c r="AP17" s="73"/>
      <c r="AQ17" s="73"/>
      <c r="AR17" s="73"/>
      <c r="AS17" s="73"/>
      <c r="AT17" s="73"/>
      <c r="AU17" s="73"/>
      <c r="AV17" s="73"/>
    </row>
    <row r="18" spans="1:51" ht="14.25" thickBot="1" x14ac:dyDescent="0.2">
      <c r="C18" s="7" t="s">
        <v>422</v>
      </c>
      <c r="D18" s="2"/>
      <c r="E18" s="2"/>
      <c r="F18" s="2"/>
      <c r="G18" s="2"/>
      <c r="H18" s="2"/>
      <c r="I18" s="2"/>
      <c r="J18" s="2"/>
      <c r="K18" s="2"/>
      <c r="L18" s="2"/>
      <c r="M18" s="2"/>
      <c r="N18" s="2"/>
      <c r="P18" t="s">
        <v>408</v>
      </c>
      <c r="U18" s="241"/>
      <c r="V18" s="242"/>
      <c r="W18" s="242"/>
      <c r="X18" s="243"/>
      <c r="Z18" s="17"/>
      <c r="AA18" s="248" t="s">
        <v>540</v>
      </c>
      <c r="AB18" s="248"/>
      <c r="AC18" s="248"/>
      <c r="AD18" s="248"/>
      <c r="AE18" s="248"/>
      <c r="AF18" s="248"/>
      <c r="AG18" s="248"/>
      <c r="AH18" s="248"/>
      <c r="AI18" s="248"/>
      <c r="AJ18" s="248"/>
      <c r="AK18" s="248"/>
      <c r="AL18" s="248"/>
      <c r="AM18" s="248"/>
      <c r="AN18" s="248"/>
      <c r="AO18" s="248"/>
      <c r="AP18" s="248"/>
      <c r="AQ18" s="248"/>
      <c r="AR18" s="248"/>
      <c r="AS18" s="248"/>
      <c r="AT18" s="248"/>
      <c r="AU18" s="248"/>
      <c r="AV18" s="248"/>
    </row>
    <row r="19" spans="1:51" ht="5.25" customHeight="1" thickBot="1" x14ac:dyDescent="0.2">
      <c r="C19" s="2"/>
      <c r="R19" s="6"/>
      <c r="S19" s="6"/>
      <c r="T19" s="6"/>
      <c r="U19" s="6"/>
      <c r="V19" s="6"/>
      <c r="W19" s="6"/>
      <c r="X19" s="6"/>
      <c r="Z19" s="17"/>
      <c r="AA19" s="41"/>
      <c r="AB19" s="41"/>
      <c r="AC19" s="41"/>
      <c r="AD19" s="41"/>
      <c r="AE19" s="41"/>
      <c r="AF19" s="41"/>
      <c r="AG19" s="41"/>
      <c r="AH19" s="41"/>
      <c r="AI19" s="41"/>
      <c r="AJ19" s="41"/>
      <c r="AK19" s="41"/>
      <c r="AL19" s="41"/>
      <c r="AM19" s="41"/>
      <c r="AN19" s="41"/>
      <c r="AO19" s="41"/>
      <c r="AP19" s="41"/>
      <c r="AQ19" s="41"/>
      <c r="AR19" s="41"/>
      <c r="AS19" s="41"/>
      <c r="AT19" s="41"/>
      <c r="AU19" s="41"/>
      <c r="AV19" s="41"/>
    </row>
    <row r="20" spans="1:51" ht="14.25" thickBot="1" x14ac:dyDescent="0.2">
      <c r="C20" s="7" t="s">
        <v>423</v>
      </c>
      <c r="D20" s="2"/>
      <c r="E20" s="2"/>
      <c r="F20" s="2"/>
      <c r="G20" s="2"/>
      <c r="H20" s="2"/>
      <c r="I20" s="2"/>
      <c r="J20" s="2"/>
      <c r="K20" s="2"/>
      <c r="L20" s="2"/>
      <c r="M20" s="2"/>
      <c r="N20" s="2"/>
      <c r="P20" t="s">
        <v>408</v>
      </c>
      <c r="U20" s="128"/>
      <c r="V20" s="129"/>
      <c r="W20" s="129"/>
      <c r="X20" s="130"/>
      <c r="Z20" s="17"/>
      <c r="AA20" s="248" t="s">
        <v>541</v>
      </c>
      <c r="AB20" s="248"/>
      <c r="AC20" s="248"/>
      <c r="AD20" s="248"/>
      <c r="AE20" s="248"/>
      <c r="AF20" s="248"/>
      <c r="AG20" s="248"/>
      <c r="AH20" s="248"/>
      <c r="AI20" s="248"/>
      <c r="AJ20" s="248"/>
      <c r="AK20" s="248"/>
      <c r="AL20" s="248"/>
      <c r="AM20" s="248"/>
      <c r="AN20" s="248"/>
      <c r="AO20" s="248"/>
      <c r="AP20" s="248"/>
      <c r="AQ20" s="248"/>
      <c r="AR20" s="248"/>
      <c r="AS20" s="248"/>
      <c r="AT20" s="248"/>
      <c r="AU20" s="248"/>
      <c r="AV20" s="248"/>
    </row>
    <row r="21" spans="1:51" ht="6.75" customHeight="1" thickBot="1" x14ac:dyDescent="0.2">
      <c r="C21" s="2"/>
      <c r="R21" s="6"/>
      <c r="S21" s="6"/>
      <c r="T21" s="6"/>
      <c r="U21" s="6"/>
      <c r="V21" s="6"/>
      <c r="W21" s="6"/>
      <c r="X21" s="6"/>
      <c r="Z21" s="17"/>
      <c r="AA21" s="1"/>
      <c r="AB21" s="2"/>
      <c r="AC21" s="2"/>
      <c r="AD21" s="2"/>
      <c r="AE21" s="2"/>
      <c r="AF21" s="2"/>
      <c r="AG21" s="2"/>
      <c r="AH21" s="2"/>
      <c r="AI21" s="2"/>
      <c r="AJ21" s="2"/>
      <c r="AK21" s="2"/>
      <c r="AL21" s="2"/>
      <c r="AM21" s="2"/>
      <c r="AN21" s="2"/>
      <c r="AO21" s="2"/>
      <c r="AP21" s="2"/>
      <c r="AQ21" s="2"/>
      <c r="AR21" s="2"/>
      <c r="AS21" s="2"/>
      <c r="AT21" s="2"/>
      <c r="AU21" s="2"/>
      <c r="AV21" s="2"/>
    </row>
    <row r="22" spans="1:51" ht="14.25" thickBot="1" x14ac:dyDescent="0.2">
      <c r="A22" s="21" t="s">
        <v>13</v>
      </c>
      <c r="C22" s="7" t="s">
        <v>14</v>
      </c>
      <c r="F22" t="s">
        <v>15</v>
      </c>
      <c r="G22" s="176"/>
      <c r="H22" s="180"/>
      <c r="I22" s="177"/>
      <c r="J22" t="s">
        <v>16</v>
      </c>
      <c r="K22" s="238"/>
      <c r="L22" s="239"/>
      <c r="M22" s="239"/>
      <c r="N22" s="240"/>
      <c r="O22" s="47" t="s">
        <v>407</v>
      </c>
      <c r="Z22" s="17"/>
      <c r="AA22" s="1"/>
      <c r="AB22" s="2"/>
      <c r="AC22" s="2"/>
      <c r="AD22" s="2"/>
      <c r="AE22" s="2"/>
      <c r="AF22" s="2"/>
      <c r="AG22" s="2"/>
      <c r="AH22" s="2"/>
      <c r="AI22" s="2"/>
      <c r="AJ22" s="2"/>
      <c r="AK22" s="2"/>
      <c r="AL22" s="2"/>
      <c r="AM22" s="2"/>
      <c r="AN22" s="2"/>
      <c r="AO22" s="2"/>
      <c r="AP22" s="2"/>
      <c r="AQ22" s="2"/>
      <c r="AR22" s="2"/>
      <c r="AS22" s="2"/>
      <c r="AT22" s="2"/>
      <c r="AU22" s="2"/>
      <c r="AV22" s="2"/>
      <c r="AY22" t="b">
        <f>OR(ISBLANK(G22),ISBLANK(K22))</f>
        <v>1</v>
      </c>
    </row>
    <row r="23" spans="1:51" ht="6.75" customHeight="1" thickBot="1" x14ac:dyDescent="0.2">
      <c r="F23" s="52"/>
      <c r="G23" s="53"/>
      <c r="Z23" s="17"/>
    </row>
    <row r="24" spans="1:51" ht="14.25" thickBot="1" x14ac:dyDescent="0.2">
      <c r="C24" s="77"/>
      <c r="D24" s="246"/>
      <c r="E24" s="247"/>
      <c r="F24" s="53"/>
      <c r="G24" s="137"/>
      <c r="H24" s="138"/>
      <c r="I24" s="138"/>
      <c r="J24" s="138"/>
      <c r="K24" s="138"/>
      <c r="L24" s="138"/>
      <c r="M24" s="138"/>
      <c r="N24" s="138"/>
      <c r="O24" s="138"/>
      <c r="P24" s="138"/>
      <c r="Q24" s="138"/>
      <c r="R24" s="138"/>
      <c r="S24" s="138"/>
      <c r="T24" s="138"/>
      <c r="U24" s="138"/>
      <c r="V24" s="138"/>
      <c r="W24" s="139"/>
      <c r="Z24" s="17"/>
      <c r="AA24" s="65" t="s">
        <v>565</v>
      </c>
      <c r="AB24" s="65"/>
      <c r="AC24" s="65"/>
      <c r="AD24" s="65"/>
      <c r="AE24" s="65"/>
      <c r="AF24" s="65"/>
      <c r="AG24" s="65"/>
      <c r="AH24" s="65"/>
      <c r="AI24" s="65"/>
      <c r="AJ24" s="65"/>
      <c r="AK24" s="65"/>
      <c r="AL24" s="65"/>
      <c r="AM24" s="65"/>
      <c r="AN24" s="65"/>
      <c r="AO24" s="65"/>
      <c r="AP24" s="65"/>
      <c r="AQ24" s="65"/>
      <c r="AR24" s="65"/>
      <c r="AS24" s="65"/>
      <c r="AT24" s="65"/>
      <c r="AU24" s="65"/>
      <c r="AV24" s="65"/>
    </row>
    <row r="25" spans="1:51" ht="6.75" customHeight="1" x14ac:dyDescent="0.15">
      <c r="Z25" s="17"/>
      <c r="AA25" s="1"/>
      <c r="AB25" s="2"/>
      <c r="AC25" s="2"/>
      <c r="AD25" s="2"/>
      <c r="AE25" s="2"/>
      <c r="AF25" s="2"/>
      <c r="AG25" s="2"/>
      <c r="AH25" s="2"/>
      <c r="AI25" s="2"/>
      <c r="AJ25" s="2"/>
      <c r="AK25" s="2"/>
      <c r="AL25" s="2"/>
      <c r="AM25" s="2"/>
      <c r="AN25" s="2"/>
      <c r="AO25" s="2"/>
      <c r="AP25" s="2"/>
      <c r="AQ25" s="2"/>
      <c r="AR25" s="2"/>
      <c r="AS25" s="2"/>
      <c r="AT25" s="2"/>
      <c r="AU25" s="2"/>
      <c r="AV25" s="2"/>
    </row>
    <row r="26" spans="1:51" x14ac:dyDescent="0.15">
      <c r="D26" s="1"/>
      <c r="G26" s="47" t="s">
        <v>407</v>
      </c>
      <c r="Z26" s="17"/>
      <c r="AA26" s="1"/>
      <c r="AU26" s="2"/>
      <c r="AV26" s="2"/>
      <c r="AY26" t="b">
        <f>OR(ISBLANK(C24),ISBLANK(G24))</f>
        <v>1</v>
      </c>
    </row>
    <row r="27" spans="1:51" ht="6.75" customHeight="1" x14ac:dyDescent="0.15">
      <c r="Z27" s="17"/>
      <c r="AA27" s="1"/>
      <c r="AB27" s="2"/>
      <c r="AC27" s="2"/>
      <c r="AD27" s="2"/>
      <c r="AE27" s="2"/>
      <c r="AF27" s="2"/>
      <c r="AG27" s="2"/>
      <c r="AH27" s="2"/>
      <c r="AI27" s="2"/>
      <c r="AJ27" s="2"/>
      <c r="AK27" s="2"/>
      <c r="AL27" s="2"/>
      <c r="AM27" s="2"/>
      <c r="AN27" s="2"/>
      <c r="AO27" s="2"/>
      <c r="AP27" s="2"/>
      <c r="AQ27" s="2"/>
      <c r="AR27" s="2"/>
      <c r="AS27" s="2"/>
      <c r="AT27" s="2"/>
      <c r="AU27" s="2"/>
      <c r="AV27" s="2"/>
    </row>
    <row r="28" spans="1:51" ht="14.25" thickBot="1" x14ac:dyDescent="0.2">
      <c r="A28" s="21" t="s">
        <v>17</v>
      </c>
      <c r="C28" t="s">
        <v>18</v>
      </c>
      <c r="Z28" s="17"/>
      <c r="AA28" s="1"/>
      <c r="AB28" s="2"/>
      <c r="AC28" s="2"/>
      <c r="AD28" s="2"/>
      <c r="AE28" s="2"/>
      <c r="AF28" s="2"/>
      <c r="AG28" s="2"/>
      <c r="AH28" s="2"/>
      <c r="AI28" s="2"/>
      <c r="AJ28" s="2"/>
      <c r="AK28" s="2"/>
      <c r="AL28" s="2"/>
      <c r="AM28" s="2"/>
      <c r="AN28" s="2"/>
      <c r="AO28" s="2"/>
      <c r="AP28" s="2"/>
      <c r="AQ28" s="2"/>
      <c r="AR28" s="2"/>
      <c r="AS28" s="2"/>
      <c r="AT28" s="2"/>
      <c r="AU28" s="2"/>
      <c r="AV28" s="2"/>
    </row>
    <row r="29" spans="1:51" ht="14.25" thickBot="1" x14ac:dyDescent="0.2">
      <c r="D29" s="2" t="s">
        <v>19</v>
      </c>
      <c r="F29" s="77"/>
      <c r="G29" s="79"/>
      <c r="H29" s="79"/>
      <c r="I29" s="79"/>
      <c r="J29" s="79"/>
      <c r="K29" s="79"/>
      <c r="L29" s="78"/>
      <c r="N29" s="176"/>
      <c r="O29" s="177"/>
      <c r="P29" s="2" t="s">
        <v>21</v>
      </c>
      <c r="R29" s="176"/>
      <c r="S29" s="177"/>
      <c r="T29" s="3" t="s">
        <v>22</v>
      </c>
      <c r="U29" s="2"/>
      <c r="Z29" s="17"/>
      <c r="AA29" s="65" t="s">
        <v>32</v>
      </c>
      <c r="AB29" s="65"/>
      <c r="AC29" s="65"/>
      <c r="AD29" s="65"/>
      <c r="AE29" s="65"/>
      <c r="AF29" s="65"/>
      <c r="AG29" s="65"/>
      <c r="AH29" s="65"/>
      <c r="AI29" s="65"/>
      <c r="AJ29" s="65"/>
      <c r="AK29" s="65"/>
      <c r="AL29" s="65"/>
      <c r="AM29" s="65"/>
      <c r="AN29" s="65"/>
      <c r="AO29" s="65"/>
      <c r="AP29" s="65"/>
      <c r="AQ29" s="65"/>
      <c r="AR29" s="65"/>
      <c r="AS29" s="65"/>
      <c r="AT29" s="65"/>
      <c r="AU29" s="65"/>
      <c r="AV29" s="65"/>
    </row>
    <row r="30" spans="1:51" ht="6.75" customHeight="1" thickBot="1" x14ac:dyDescent="0.2">
      <c r="D30" s="3"/>
      <c r="F30" s="6"/>
      <c r="G30" s="6"/>
      <c r="H30" s="6"/>
      <c r="I30" s="6"/>
      <c r="J30" s="6"/>
      <c r="K30" s="6"/>
      <c r="L30" s="6"/>
      <c r="N30" s="15"/>
      <c r="O30" s="15"/>
      <c r="P30" s="4"/>
      <c r="R30" s="15"/>
      <c r="S30" s="15"/>
      <c r="T30" s="3"/>
      <c r="Z30" s="17"/>
      <c r="AA30" s="1"/>
      <c r="AB30" s="2"/>
      <c r="AC30" s="2"/>
      <c r="AD30" s="2"/>
      <c r="AE30" s="2"/>
      <c r="AF30" s="2"/>
      <c r="AG30" s="2"/>
      <c r="AH30" s="2"/>
      <c r="AI30" s="2"/>
      <c r="AJ30" s="2"/>
      <c r="AK30" s="2"/>
      <c r="AL30" s="2"/>
      <c r="AM30" s="2"/>
      <c r="AN30" s="2"/>
      <c r="AO30" s="2"/>
      <c r="AP30" s="2"/>
      <c r="AQ30" s="2"/>
      <c r="AR30" s="2"/>
      <c r="AS30" s="2"/>
      <c r="AT30" s="2"/>
      <c r="AU30" s="2"/>
      <c r="AV30" s="2"/>
    </row>
    <row r="31" spans="1:51" ht="14.25" thickBot="1" x14ac:dyDescent="0.2">
      <c r="D31" s="2" t="s">
        <v>20</v>
      </c>
      <c r="F31" s="176"/>
      <c r="G31" s="180"/>
      <c r="H31" s="180"/>
      <c r="I31" s="180"/>
      <c r="J31" s="180"/>
      <c r="K31" s="180"/>
      <c r="L31" s="177"/>
      <c r="N31" s="47"/>
      <c r="Z31" s="17"/>
      <c r="AA31" s="1"/>
      <c r="AB31" s="2"/>
      <c r="AC31" s="2"/>
      <c r="AD31" s="2"/>
      <c r="AE31" s="2"/>
      <c r="AF31" s="2"/>
      <c r="AG31" s="2"/>
      <c r="AH31" s="2"/>
      <c r="AI31" s="2"/>
      <c r="AJ31" s="2"/>
      <c r="AK31" s="2"/>
      <c r="AL31" s="2"/>
      <c r="AM31" s="2"/>
      <c r="AN31" s="2"/>
      <c r="AO31" s="2"/>
      <c r="AP31" s="2"/>
      <c r="AQ31" s="2"/>
      <c r="AR31" s="2"/>
      <c r="AS31" s="2"/>
      <c r="AT31" s="2"/>
      <c r="AU31" s="2"/>
      <c r="AV31" s="2"/>
    </row>
    <row r="32" spans="1:51" ht="6.75" customHeight="1" x14ac:dyDescent="0.15">
      <c r="Z32" s="17"/>
      <c r="AA32" s="1"/>
      <c r="AB32" s="2"/>
      <c r="AC32" s="2"/>
      <c r="AD32" s="2"/>
      <c r="AE32" s="2"/>
      <c r="AF32" s="2"/>
      <c r="AG32" s="2"/>
      <c r="AH32" s="2"/>
      <c r="AI32" s="2"/>
      <c r="AJ32" s="2"/>
      <c r="AK32" s="2"/>
      <c r="AL32" s="2"/>
      <c r="AM32" s="2"/>
      <c r="AN32" s="2"/>
      <c r="AO32" s="2"/>
      <c r="AP32" s="2"/>
      <c r="AQ32" s="2"/>
      <c r="AR32" s="2"/>
      <c r="AS32" s="2"/>
      <c r="AT32" s="2"/>
      <c r="AU32" s="2"/>
      <c r="AV32" s="2"/>
    </row>
    <row r="33" spans="1:49" x14ac:dyDescent="0.15">
      <c r="A33" s="21" t="s">
        <v>23</v>
      </c>
      <c r="C33" t="s">
        <v>24</v>
      </c>
      <c r="J33" s="244" t="s">
        <v>513</v>
      </c>
      <c r="K33" s="244"/>
      <c r="L33" s="244"/>
      <c r="M33" s="244"/>
      <c r="N33" s="244"/>
      <c r="O33" s="244"/>
      <c r="P33" s="244"/>
      <c r="Q33" s="244"/>
      <c r="R33" s="244"/>
      <c r="S33" s="244"/>
      <c r="T33" s="244"/>
      <c r="U33" s="244"/>
      <c r="V33" s="244"/>
      <c r="W33" s="244"/>
      <c r="X33" s="244"/>
      <c r="Y33" s="245"/>
      <c r="Z33" s="17"/>
      <c r="AA33" s="1"/>
      <c r="AB33" s="2"/>
      <c r="AC33" s="2"/>
      <c r="AD33" s="2"/>
      <c r="AE33" s="2"/>
      <c r="AF33" s="2"/>
      <c r="AG33" s="2"/>
      <c r="AH33" s="2"/>
      <c r="AI33" s="2"/>
      <c r="AJ33" s="2"/>
      <c r="AK33" s="2"/>
      <c r="AL33" s="2"/>
      <c r="AM33" s="2"/>
      <c r="AN33" s="2"/>
      <c r="AO33" s="2"/>
      <c r="AP33" s="2"/>
      <c r="AQ33" s="2"/>
      <c r="AR33" s="2"/>
      <c r="AS33" s="2"/>
      <c r="AT33" s="2"/>
      <c r="AU33" s="2"/>
      <c r="AV33" s="2"/>
    </row>
    <row r="34" spans="1:49" ht="13.5" customHeight="1" x14ac:dyDescent="0.15">
      <c r="C34" t="s">
        <v>25</v>
      </c>
      <c r="J34" s="244"/>
      <c r="K34" s="244"/>
      <c r="L34" s="244"/>
      <c r="M34" s="244"/>
      <c r="N34" s="244"/>
      <c r="O34" s="244"/>
      <c r="P34" s="244"/>
      <c r="Q34" s="244"/>
      <c r="R34" s="244"/>
      <c r="S34" s="244"/>
      <c r="T34" s="244"/>
      <c r="U34" s="244"/>
      <c r="V34" s="244"/>
      <c r="W34" s="244"/>
      <c r="X34" s="244"/>
      <c r="Y34" s="245"/>
      <c r="Z34" s="17"/>
      <c r="AA34" s="103" t="s">
        <v>365</v>
      </c>
      <c r="AB34" s="103"/>
      <c r="AC34" s="103"/>
      <c r="AD34" s="103"/>
      <c r="AE34" s="103"/>
      <c r="AF34" s="103"/>
      <c r="AG34" s="103"/>
      <c r="AH34" s="103"/>
      <c r="AI34" s="103"/>
      <c r="AJ34" s="103"/>
      <c r="AK34" s="103"/>
      <c r="AL34" s="103"/>
      <c r="AM34" s="103"/>
      <c r="AN34" s="103"/>
      <c r="AO34" s="103"/>
      <c r="AP34" s="103"/>
      <c r="AQ34" s="103"/>
      <c r="AR34" s="103"/>
      <c r="AS34" s="103"/>
      <c r="AT34" s="103"/>
      <c r="AU34" s="103"/>
      <c r="AV34" s="103"/>
    </row>
    <row r="35" spans="1:49" ht="6.75" customHeight="1" thickBot="1" x14ac:dyDescent="0.2">
      <c r="Z35" s="17"/>
      <c r="AA35" s="32"/>
      <c r="AB35" s="32"/>
      <c r="AC35" s="32"/>
      <c r="AD35" s="32"/>
      <c r="AE35" s="32"/>
      <c r="AF35" s="32"/>
      <c r="AG35" s="32"/>
      <c r="AH35" s="32"/>
      <c r="AI35" s="32"/>
      <c r="AJ35" s="32"/>
      <c r="AK35" s="32"/>
      <c r="AL35" s="32"/>
      <c r="AM35" s="32"/>
      <c r="AN35" s="32"/>
      <c r="AO35" s="32"/>
      <c r="AP35" s="32"/>
      <c r="AQ35" s="32"/>
      <c r="AR35" s="32"/>
      <c r="AS35" s="32"/>
      <c r="AT35" s="32"/>
      <c r="AU35" s="32"/>
      <c r="AV35" s="32"/>
    </row>
    <row r="36" spans="1:49" ht="14.25" thickBot="1" x14ac:dyDescent="0.2">
      <c r="D36" s="1" t="s">
        <v>19</v>
      </c>
      <c r="F36" s="77"/>
      <c r="G36" s="79"/>
      <c r="H36" s="79"/>
      <c r="I36" s="79"/>
      <c r="J36" s="79"/>
      <c r="K36" s="79"/>
      <c r="L36" s="78"/>
      <c r="N36" s="176"/>
      <c r="O36" s="177"/>
      <c r="P36" s="2" t="s">
        <v>21</v>
      </c>
      <c r="R36" s="176"/>
      <c r="S36" s="177"/>
      <c r="T36" s="3" t="s">
        <v>22</v>
      </c>
      <c r="U36" s="2"/>
      <c r="Z36" s="17"/>
      <c r="AA36" s="104" t="s">
        <v>366</v>
      </c>
      <c r="AB36" s="104"/>
      <c r="AC36" s="104"/>
      <c r="AD36" s="104"/>
      <c r="AE36" s="104"/>
      <c r="AF36" s="104"/>
      <c r="AG36" s="104"/>
      <c r="AH36" s="104"/>
      <c r="AI36" s="104"/>
      <c r="AJ36" s="104"/>
      <c r="AK36" s="104"/>
      <c r="AL36" s="104"/>
      <c r="AM36" s="104"/>
      <c r="AN36" s="104"/>
      <c r="AO36" s="104"/>
      <c r="AP36" s="104"/>
      <c r="AQ36" s="104"/>
      <c r="AR36" s="104"/>
      <c r="AS36" s="104"/>
      <c r="AT36" s="104"/>
      <c r="AU36" s="104"/>
      <c r="AV36" s="104"/>
    </row>
    <row r="37" spans="1:49" ht="6.75" customHeight="1" thickBot="1" x14ac:dyDescent="0.2">
      <c r="D37" s="3"/>
      <c r="F37" s="6"/>
      <c r="G37" s="6"/>
      <c r="H37" s="6"/>
      <c r="I37" s="6"/>
      <c r="J37" s="6"/>
      <c r="K37" s="6"/>
      <c r="L37" s="6"/>
      <c r="N37" s="15"/>
      <c r="O37" s="15"/>
      <c r="P37" s="4"/>
      <c r="R37" s="15"/>
      <c r="S37" s="15"/>
      <c r="T37" s="3"/>
      <c r="Z37" s="17"/>
      <c r="AA37" s="33"/>
      <c r="AB37" s="33"/>
      <c r="AC37" s="33"/>
      <c r="AD37" s="33"/>
      <c r="AE37" s="33"/>
      <c r="AF37" s="33"/>
      <c r="AG37" s="33"/>
      <c r="AH37" s="33"/>
      <c r="AI37" s="33"/>
      <c r="AJ37" s="33"/>
      <c r="AK37" s="33"/>
      <c r="AL37" s="33"/>
      <c r="AM37" s="33"/>
      <c r="AN37" s="33"/>
      <c r="AO37" s="33"/>
      <c r="AP37" s="33"/>
      <c r="AQ37" s="33"/>
      <c r="AR37" s="33"/>
      <c r="AS37" s="33"/>
      <c r="AT37" s="33"/>
      <c r="AU37" s="33"/>
      <c r="AV37" s="33"/>
    </row>
    <row r="38" spans="1:49" ht="14.25" thickBot="1" x14ac:dyDescent="0.2">
      <c r="D38" s="2" t="s">
        <v>20</v>
      </c>
      <c r="F38" s="176"/>
      <c r="G38" s="180"/>
      <c r="H38" s="180"/>
      <c r="I38" s="180"/>
      <c r="J38" s="180"/>
      <c r="K38" s="180"/>
      <c r="L38" s="177"/>
      <c r="Z38" s="17"/>
      <c r="AA38" s="104" t="s">
        <v>367</v>
      </c>
      <c r="AB38" s="104"/>
      <c r="AC38" s="104"/>
      <c r="AD38" s="104"/>
      <c r="AE38" s="104"/>
      <c r="AF38" s="104"/>
      <c r="AG38" s="104"/>
      <c r="AH38" s="104"/>
      <c r="AI38" s="104"/>
      <c r="AJ38" s="104"/>
      <c r="AK38" s="104"/>
      <c r="AL38" s="104"/>
      <c r="AM38" s="104"/>
      <c r="AN38" s="104"/>
      <c r="AO38" s="104"/>
      <c r="AP38" s="104"/>
      <c r="AQ38" s="104"/>
      <c r="AR38" s="104"/>
      <c r="AS38" s="104"/>
      <c r="AT38" s="104"/>
      <c r="AU38" s="104"/>
      <c r="AV38" s="104"/>
    </row>
    <row r="39" spans="1:49" ht="6.75" customHeight="1" x14ac:dyDescent="0.15">
      <c r="Z39" s="17"/>
      <c r="AA39" s="33"/>
      <c r="AB39" s="33"/>
      <c r="AC39" s="33"/>
      <c r="AD39" s="33"/>
      <c r="AE39" s="33"/>
      <c r="AF39" s="33"/>
      <c r="AG39" s="33"/>
      <c r="AH39" s="33"/>
      <c r="AI39" s="33"/>
      <c r="AJ39" s="33"/>
      <c r="AK39" s="33"/>
      <c r="AL39" s="33"/>
      <c r="AM39" s="33"/>
      <c r="AN39" s="33"/>
      <c r="AO39" s="33"/>
      <c r="AP39" s="33"/>
      <c r="AQ39" s="33"/>
      <c r="AR39" s="33"/>
      <c r="AS39" s="33"/>
      <c r="AT39" s="33"/>
      <c r="AU39" s="33"/>
      <c r="AV39" s="33"/>
    </row>
    <row r="40" spans="1:49" ht="14.25" thickBot="1" x14ac:dyDescent="0.2">
      <c r="C40" t="s">
        <v>26</v>
      </c>
      <c r="Z40" s="17"/>
      <c r="AA40" s="1"/>
      <c r="AB40" s="2"/>
      <c r="AC40" s="2"/>
      <c r="AD40" s="2"/>
      <c r="AE40" s="2"/>
      <c r="AF40" s="2"/>
      <c r="AG40" s="2"/>
      <c r="AH40" s="2"/>
      <c r="AI40" s="2"/>
      <c r="AJ40" s="2"/>
      <c r="AK40" s="2"/>
      <c r="AL40" s="2"/>
      <c r="AM40" s="2"/>
      <c r="AN40" s="2"/>
      <c r="AO40" s="2"/>
      <c r="AP40" s="2"/>
      <c r="AQ40" s="2"/>
      <c r="AR40" s="2"/>
      <c r="AS40" s="2"/>
      <c r="AT40" s="2"/>
      <c r="AU40" s="2"/>
      <c r="AV40" s="2"/>
    </row>
    <row r="41" spans="1:49" ht="13.5" customHeight="1" thickBot="1" x14ac:dyDescent="0.2">
      <c r="D41" s="45"/>
      <c r="F41" s="1" t="s">
        <v>27</v>
      </c>
      <c r="Z41" s="17"/>
      <c r="AA41" s="72" t="s">
        <v>368</v>
      </c>
      <c r="AB41" s="72"/>
      <c r="AC41" s="72"/>
      <c r="AD41" s="72"/>
      <c r="AE41" s="72"/>
      <c r="AF41" s="72"/>
      <c r="AG41" s="72"/>
      <c r="AH41" s="72"/>
      <c r="AI41" s="72"/>
      <c r="AJ41" s="72"/>
      <c r="AK41" s="72"/>
      <c r="AL41" s="72"/>
      <c r="AM41" s="72"/>
      <c r="AN41" s="72"/>
      <c r="AO41" s="72"/>
      <c r="AP41" s="72"/>
      <c r="AQ41" s="72"/>
      <c r="AR41" s="72"/>
      <c r="AS41" s="72"/>
      <c r="AT41" s="72"/>
      <c r="AU41" s="72"/>
      <c r="AV41" s="72"/>
    </row>
    <row r="42" spans="1:49" ht="6.75" customHeight="1" thickBot="1" x14ac:dyDescent="0.2">
      <c r="D42" s="1"/>
      <c r="Z42" s="17"/>
      <c r="AA42" s="32"/>
      <c r="AB42" s="32"/>
      <c r="AC42" s="32"/>
      <c r="AD42" s="32"/>
      <c r="AE42" s="32"/>
      <c r="AF42" s="32"/>
      <c r="AG42" s="32"/>
      <c r="AH42" s="32"/>
      <c r="AI42" s="32"/>
      <c r="AJ42" s="32"/>
      <c r="AK42" s="32"/>
      <c r="AL42" s="32"/>
      <c r="AM42" s="32"/>
      <c r="AN42" s="32"/>
      <c r="AO42" s="32"/>
      <c r="AP42" s="32"/>
      <c r="AQ42" s="32"/>
      <c r="AR42" s="32"/>
      <c r="AS42" s="32"/>
      <c r="AT42" s="32"/>
      <c r="AU42" s="32"/>
      <c r="AV42" s="32"/>
    </row>
    <row r="43" spans="1:49" ht="14.25" thickBot="1" x14ac:dyDescent="0.2">
      <c r="F43" s="2" t="s">
        <v>409</v>
      </c>
      <c r="I43" s="169"/>
      <c r="J43" s="170"/>
      <c r="K43" s="170"/>
      <c r="L43" s="170"/>
      <c r="M43" s="170"/>
      <c r="N43" s="170"/>
      <c r="O43" s="170"/>
      <c r="P43" s="170"/>
      <c r="Q43" s="170"/>
      <c r="R43" s="170"/>
      <c r="S43" s="171"/>
      <c r="T43" s="47"/>
      <c r="Z43" s="17"/>
      <c r="AA43" s="127" t="s">
        <v>501</v>
      </c>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t="b">
        <f>NOT(D41=4)</f>
        <v>1</v>
      </c>
    </row>
    <row r="44" spans="1:49" ht="6.75" customHeight="1" thickBot="1" x14ac:dyDescent="0.2">
      <c r="D44" s="2"/>
      <c r="G44" s="6"/>
      <c r="H44" s="6"/>
      <c r="I44" s="6"/>
      <c r="J44" s="6"/>
      <c r="K44" s="6"/>
      <c r="L44" s="6"/>
      <c r="M44" s="6"/>
      <c r="N44" s="6"/>
      <c r="O44" s="6"/>
      <c r="P44" s="6"/>
      <c r="Z44" s="17"/>
      <c r="AA44" s="32"/>
      <c r="AB44" s="32"/>
      <c r="AC44" s="32"/>
      <c r="AD44" s="32"/>
      <c r="AE44" s="32"/>
      <c r="AF44" s="32"/>
      <c r="AG44" s="32"/>
      <c r="AH44" s="32"/>
      <c r="AI44" s="32"/>
      <c r="AJ44" s="32"/>
      <c r="AK44" s="32"/>
      <c r="AL44" s="32"/>
      <c r="AM44" s="32"/>
      <c r="AN44" s="32"/>
      <c r="AO44" s="32"/>
      <c r="AP44" s="32"/>
      <c r="AQ44" s="32"/>
      <c r="AR44" s="32"/>
      <c r="AS44" s="32"/>
      <c r="AT44" s="32"/>
      <c r="AU44" s="32"/>
      <c r="AV44" s="32"/>
    </row>
    <row r="45" spans="1:49" ht="14.25" thickBot="1" x14ac:dyDescent="0.2">
      <c r="D45" s="1" t="s">
        <v>28</v>
      </c>
      <c r="G45" s="169"/>
      <c r="H45" s="170"/>
      <c r="I45" s="170"/>
      <c r="J45" s="170"/>
      <c r="K45" s="170"/>
      <c r="L45" s="170"/>
      <c r="M45" s="170"/>
      <c r="N45" s="170"/>
      <c r="O45" s="170"/>
      <c r="P45" s="171"/>
      <c r="Q45" s="1" t="s">
        <v>30</v>
      </c>
      <c r="T45" s="169"/>
      <c r="U45" s="170"/>
      <c r="V45" s="170"/>
      <c r="W45" s="170"/>
      <c r="X45" s="171"/>
      <c r="Z45" s="17"/>
      <c r="AA45" s="127" t="s">
        <v>370</v>
      </c>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t="b">
        <f>ISBLANK(D41)</f>
        <v>1</v>
      </c>
    </row>
    <row r="46" spans="1:49" ht="6.75" customHeight="1" thickBot="1" x14ac:dyDescent="0.2">
      <c r="D46" s="1"/>
      <c r="Z46" s="17"/>
      <c r="AA46" s="32"/>
      <c r="AB46" s="32"/>
      <c r="AC46" s="32"/>
      <c r="AD46" s="32"/>
      <c r="AE46" s="32"/>
      <c r="AF46" s="32"/>
      <c r="AG46" s="32"/>
      <c r="AH46" s="32"/>
      <c r="AI46" s="32"/>
      <c r="AJ46" s="32"/>
      <c r="AK46" s="32"/>
      <c r="AL46" s="32"/>
      <c r="AM46" s="32"/>
      <c r="AN46" s="32"/>
      <c r="AO46" s="32"/>
      <c r="AP46" s="32"/>
      <c r="AQ46" s="32"/>
      <c r="AR46" s="32"/>
      <c r="AS46" s="32"/>
      <c r="AT46" s="32"/>
      <c r="AU46" s="32"/>
      <c r="AV46" s="32"/>
    </row>
    <row r="47" spans="1:49" ht="14.25" thickBot="1" x14ac:dyDescent="0.2">
      <c r="D47" s="2" t="s">
        <v>20</v>
      </c>
      <c r="F47" s="254"/>
      <c r="G47" s="255"/>
      <c r="H47" s="255"/>
      <c r="I47" s="255"/>
      <c r="J47" s="255"/>
      <c r="K47" s="255"/>
      <c r="L47" s="255"/>
      <c r="M47" s="256"/>
      <c r="O47" s="1" t="s">
        <v>31</v>
      </c>
      <c r="P47" s="1"/>
      <c r="Q47" s="254"/>
      <c r="R47" s="255"/>
      <c r="S47" s="255"/>
      <c r="T47" s="255"/>
      <c r="U47" s="255"/>
      <c r="V47" s="255"/>
      <c r="W47" s="255"/>
      <c r="X47" s="256"/>
      <c r="Z47" s="17"/>
      <c r="AA47" s="72" t="s">
        <v>369</v>
      </c>
      <c r="AB47" s="72"/>
      <c r="AC47" s="72"/>
      <c r="AD47" s="72"/>
      <c r="AE47" s="72"/>
      <c r="AF47" s="72"/>
      <c r="AG47" s="72"/>
      <c r="AH47" s="72"/>
      <c r="AI47" s="72"/>
      <c r="AJ47" s="72"/>
      <c r="AK47" s="72"/>
      <c r="AL47" s="72"/>
      <c r="AM47" s="72"/>
      <c r="AN47" s="72"/>
      <c r="AO47" s="72"/>
      <c r="AP47" s="72"/>
      <c r="AQ47" s="72"/>
      <c r="AR47" s="72"/>
      <c r="AS47" s="72"/>
      <c r="AT47" s="72"/>
      <c r="AU47" s="72"/>
      <c r="AV47" s="72"/>
    </row>
    <row r="48" spans="1:49" ht="6.75" customHeight="1" thickBot="1" x14ac:dyDescent="0.2">
      <c r="D48" s="2"/>
      <c r="Z48" s="17"/>
      <c r="AA48" s="32"/>
      <c r="AB48" s="32"/>
      <c r="AC48" s="32"/>
      <c r="AD48" s="32"/>
      <c r="AE48" s="32"/>
      <c r="AF48" s="32"/>
      <c r="AG48" s="32"/>
      <c r="AH48" s="32"/>
      <c r="AI48" s="32"/>
      <c r="AJ48" s="32"/>
      <c r="AK48" s="32"/>
      <c r="AL48" s="32"/>
      <c r="AM48" s="32"/>
      <c r="AN48" s="32"/>
      <c r="AO48" s="32"/>
      <c r="AP48" s="32"/>
      <c r="AQ48" s="32"/>
      <c r="AR48" s="32"/>
      <c r="AS48" s="32"/>
      <c r="AT48" s="32"/>
      <c r="AU48" s="32"/>
      <c r="AV48" s="32"/>
    </row>
    <row r="49" spans="1:51" ht="14.25" thickBot="1" x14ac:dyDescent="0.2">
      <c r="D49" s="2" t="s">
        <v>29</v>
      </c>
      <c r="F49" s="16" t="s">
        <v>15</v>
      </c>
      <c r="G49" s="178"/>
      <c r="H49" s="179"/>
      <c r="I49" s="57" t="s">
        <v>491</v>
      </c>
      <c r="J49" s="178"/>
      <c r="K49" s="179"/>
      <c r="L49" s="58"/>
      <c r="M49" s="124"/>
      <c r="N49" s="125"/>
      <c r="O49" s="125"/>
      <c r="P49" s="125"/>
      <c r="Q49" s="125"/>
      <c r="R49" s="125"/>
      <c r="S49" s="125"/>
      <c r="T49" s="125"/>
      <c r="U49" s="125"/>
      <c r="V49" s="125"/>
      <c r="W49" s="125"/>
      <c r="X49" s="126"/>
      <c r="Z49" s="17"/>
      <c r="AA49" s="32"/>
      <c r="AB49" s="32"/>
      <c r="AC49" s="32"/>
      <c r="AD49" s="32"/>
      <c r="AE49" s="32"/>
      <c r="AF49" s="32"/>
      <c r="AG49" s="32"/>
      <c r="AH49" s="32"/>
      <c r="AI49" s="32"/>
      <c r="AJ49" s="32"/>
      <c r="AK49" s="32"/>
      <c r="AL49" s="32"/>
      <c r="AM49" s="32"/>
      <c r="AN49" s="32"/>
      <c r="AO49" s="32"/>
      <c r="AP49" s="32"/>
      <c r="AQ49" s="32"/>
      <c r="AR49" s="32"/>
      <c r="AS49" s="32"/>
      <c r="AT49" s="32"/>
      <c r="AU49" s="32"/>
      <c r="AV49" s="32"/>
    </row>
    <row r="50" spans="1:51" x14ac:dyDescent="0.15">
      <c r="A50" s="14" t="s">
        <v>33</v>
      </c>
      <c r="C50" t="s">
        <v>34</v>
      </c>
      <c r="Z50" s="17"/>
      <c r="AA50" s="22"/>
      <c r="AB50" s="22"/>
      <c r="AC50" s="22"/>
      <c r="AD50" s="22"/>
      <c r="AE50" s="22"/>
      <c r="AF50" s="22"/>
      <c r="AG50" s="22"/>
      <c r="AH50" s="22"/>
      <c r="AI50" s="22"/>
      <c r="AJ50" s="22"/>
      <c r="AK50" s="22"/>
      <c r="AL50" s="22"/>
      <c r="AM50" s="22"/>
      <c r="AN50" s="22"/>
      <c r="AO50" s="22"/>
      <c r="AP50" s="22"/>
      <c r="AQ50" s="22"/>
      <c r="AR50" s="22"/>
      <c r="AS50" s="22"/>
      <c r="AT50" s="22"/>
      <c r="AU50" s="22"/>
      <c r="AV50" s="22"/>
      <c r="AW50" t="s">
        <v>405</v>
      </c>
      <c r="AX50" t="s">
        <v>405</v>
      </c>
      <c r="AY50" t="s">
        <v>406</v>
      </c>
    </row>
    <row r="51" spans="1:51" ht="6.75" customHeight="1" x14ac:dyDescent="0.15">
      <c r="Z51" s="9"/>
    </row>
    <row r="52" spans="1:51" x14ac:dyDescent="0.15">
      <c r="B52" s="1" t="s">
        <v>35</v>
      </c>
      <c r="L52" s="47" t="s">
        <v>407</v>
      </c>
      <c r="Z52" s="9"/>
      <c r="AY52" t="b">
        <f>ISBLANK(C54)</f>
        <v>1</v>
      </c>
    </row>
    <row r="53" spans="1:51" ht="6.75" customHeight="1" thickBot="1" x14ac:dyDescent="0.2">
      <c r="Z53" s="9"/>
    </row>
    <row r="54" spans="1:51" ht="14.25" customHeight="1" thickBot="1" x14ac:dyDescent="0.2">
      <c r="C54" s="45"/>
      <c r="D54" t="s">
        <v>492</v>
      </c>
      <c r="K54" s="48"/>
      <c r="L54" s="48"/>
      <c r="M54" s="48"/>
      <c r="N54" s="48"/>
      <c r="O54" s="48"/>
      <c r="P54" s="48"/>
      <c r="Z54" s="9"/>
      <c r="AA54" s="73" t="s">
        <v>502</v>
      </c>
      <c r="AB54" s="73"/>
      <c r="AC54" s="73"/>
      <c r="AD54" s="73"/>
      <c r="AE54" s="73"/>
      <c r="AF54" s="73"/>
      <c r="AG54" s="73"/>
      <c r="AH54" s="73"/>
      <c r="AI54" s="73"/>
      <c r="AJ54" s="73"/>
      <c r="AK54" s="73"/>
      <c r="AL54" s="73"/>
      <c r="AM54" s="73"/>
      <c r="AN54" s="73"/>
      <c r="AO54" s="73"/>
      <c r="AP54" s="73"/>
      <c r="AQ54" s="73"/>
      <c r="AR54" s="73"/>
      <c r="AS54" s="73"/>
      <c r="AT54" s="73"/>
      <c r="AU54" s="73"/>
      <c r="AV54" s="73"/>
    </row>
    <row r="55" spans="1:51" ht="6.75" customHeight="1" x14ac:dyDescent="0.15">
      <c r="K55" s="48"/>
      <c r="L55" s="48"/>
      <c r="M55" s="48"/>
      <c r="N55" s="48"/>
      <c r="O55" s="48"/>
      <c r="P55" s="48"/>
      <c r="Z55" s="9"/>
    </row>
    <row r="56" spans="1:51" ht="14.25" customHeight="1" x14ac:dyDescent="0.15">
      <c r="D56" s="46" t="s">
        <v>493</v>
      </c>
      <c r="K56" s="265" t="s">
        <v>407</v>
      </c>
      <c r="L56" s="265"/>
      <c r="M56" s="265"/>
      <c r="N56" s="265"/>
      <c r="O56" s="265"/>
      <c r="P56" s="265"/>
      <c r="Z56" s="9"/>
      <c r="AA56" s="73" t="s">
        <v>500</v>
      </c>
      <c r="AB56" s="73"/>
      <c r="AC56" s="73"/>
      <c r="AD56" s="73"/>
      <c r="AE56" s="73"/>
      <c r="AF56" s="73"/>
      <c r="AG56" s="73"/>
      <c r="AH56" s="73"/>
      <c r="AI56" s="73"/>
      <c r="AJ56" s="73"/>
      <c r="AK56" s="73"/>
      <c r="AL56" s="73"/>
      <c r="AM56" s="73"/>
      <c r="AN56" s="73"/>
      <c r="AO56" s="73"/>
      <c r="AP56" s="73"/>
      <c r="AQ56" s="73"/>
      <c r="AR56" s="73"/>
      <c r="AS56" s="73"/>
      <c r="AT56" s="73"/>
      <c r="AU56" s="73"/>
      <c r="AV56" s="73"/>
    </row>
    <row r="57" spans="1:51" ht="6.75" customHeight="1" thickBot="1" x14ac:dyDescent="0.2">
      <c r="D57" s="46"/>
      <c r="K57" s="265"/>
      <c r="L57" s="265"/>
      <c r="M57" s="265"/>
      <c r="N57" s="265"/>
      <c r="O57" s="265"/>
      <c r="P57" s="265"/>
      <c r="Z57" s="9"/>
    </row>
    <row r="58" spans="1:51" ht="14.25" thickBot="1" x14ac:dyDescent="0.2">
      <c r="D58" s="3"/>
      <c r="E58" s="45"/>
      <c r="F58" s="1" t="s">
        <v>494</v>
      </c>
      <c r="Z58" s="9"/>
      <c r="AW58" t="b">
        <f>NOT(C54=1)</f>
        <v>1</v>
      </c>
      <c r="AY58" t="b">
        <f>AND(AW58=FALSE,ISBLANK(E58))</f>
        <v>0</v>
      </c>
    </row>
    <row r="59" spans="1:51" ht="6.75" customHeight="1" thickBot="1" x14ac:dyDescent="0.2">
      <c r="B59" s="1"/>
      <c r="Z59" s="9"/>
    </row>
    <row r="60" spans="1:51" ht="13.5" customHeight="1" thickBot="1" x14ac:dyDescent="0.2">
      <c r="F60" s="2" t="s">
        <v>495</v>
      </c>
      <c r="J60" s="169"/>
      <c r="K60" s="170"/>
      <c r="L60" s="170"/>
      <c r="M60" s="170"/>
      <c r="N60" s="170"/>
      <c r="O60" s="170"/>
      <c r="P60" s="170"/>
      <c r="Q60" s="170"/>
      <c r="R60" s="170"/>
      <c r="S60" s="170"/>
      <c r="T60" s="171"/>
      <c r="Z60" s="9"/>
      <c r="AW60" t="b">
        <f>NOT(AND(C54=1,E58=4))</f>
        <v>1</v>
      </c>
      <c r="AY60" t="b">
        <f>AND(AW60=FALSE,ISBLANK(J60))</f>
        <v>0</v>
      </c>
    </row>
    <row r="61" spans="1:51" ht="6.75" customHeight="1" x14ac:dyDescent="0.15">
      <c r="C61" s="3"/>
      <c r="Z61" s="9"/>
      <c r="AA61" s="34"/>
      <c r="AB61" s="34"/>
      <c r="AC61" s="34"/>
      <c r="AD61" s="34"/>
      <c r="AE61" s="34"/>
      <c r="AF61" s="34"/>
      <c r="AG61" s="34"/>
      <c r="AH61" s="34"/>
      <c r="AI61" s="34"/>
      <c r="AJ61" s="34"/>
      <c r="AK61" s="34"/>
      <c r="AL61" s="34"/>
      <c r="AM61" s="34"/>
      <c r="AN61" s="34"/>
      <c r="AO61" s="34"/>
      <c r="AP61" s="34"/>
      <c r="AQ61" s="34"/>
      <c r="AR61" s="34"/>
      <c r="AS61" s="34"/>
      <c r="AT61" s="34"/>
      <c r="AU61" s="34"/>
      <c r="AV61" s="34"/>
    </row>
    <row r="62" spans="1:51" x14ac:dyDescent="0.15">
      <c r="D62" s="46" t="s">
        <v>496</v>
      </c>
      <c r="N62" s="47" t="s">
        <v>407</v>
      </c>
      <c r="Z62" s="9"/>
    </row>
    <row r="63" spans="1:51" ht="6.75" customHeight="1" thickBot="1" x14ac:dyDescent="0.2">
      <c r="C63" s="3"/>
      <c r="Z63" s="9"/>
      <c r="AA63" s="34"/>
      <c r="AB63" s="34"/>
      <c r="AC63" s="34"/>
      <c r="AD63" s="34"/>
      <c r="AE63" s="34"/>
      <c r="AF63" s="34"/>
      <c r="AG63" s="34"/>
      <c r="AH63" s="34"/>
      <c r="AI63" s="34"/>
      <c r="AJ63" s="34"/>
      <c r="AK63" s="34"/>
      <c r="AL63" s="34"/>
      <c r="AM63" s="34"/>
      <c r="AN63" s="34"/>
      <c r="AO63" s="34"/>
      <c r="AP63" s="34"/>
      <c r="AQ63" s="34"/>
      <c r="AR63" s="34"/>
      <c r="AS63" s="34"/>
      <c r="AT63" s="34"/>
      <c r="AU63" s="34"/>
      <c r="AV63" s="34"/>
    </row>
    <row r="64" spans="1:51" ht="14.25" thickBot="1" x14ac:dyDescent="0.2">
      <c r="D64" s="3"/>
      <c r="E64" s="1" t="s">
        <v>497</v>
      </c>
      <c r="H64" s="169"/>
      <c r="I64" s="170"/>
      <c r="J64" s="170"/>
      <c r="K64" s="170"/>
      <c r="L64" s="170"/>
      <c r="M64" s="170"/>
      <c r="N64" s="170"/>
      <c r="O64" s="170"/>
      <c r="P64" s="170"/>
      <c r="Q64" s="170"/>
      <c r="R64" s="170"/>
      <c r="S64" s="170"/>
      <c r="T64" s="170"/>
      <c r="U64" s="170"/>
      <c r="V64" s="170"/>
      <c r="W64" s="171"/>
      <c r="Z64" s="9"/>
      <c r="AW64" t="b">
        <f>NOT(C54=3)</f>
        <v>1</v>
      </c>
    </row>
    <row r="65" spans="1:51" ht="6.75" customHeight="1" x14ac:dyDescent="0.15">
      <c r="Z65" s="9"/>
    </row>
    <row r="66" spans="1:51" ht="13.5" customHeight="1" x14ac:dyDescent="0.15">
      <c r="B66" s="1" t="s">
        <v>36</v>
      </c>
      <c r="J66" s="47" t="s">
        <v>407</v>
      </c>
      <c r="Z66" s="9"/>
      <c r="AA66" s="72" t="s">
        <v>503</v>
      </c>
      <c r="AB66" s="72"/>
      <c r="AC66" s="72"/>
      <c r="AD66" s="72"/>
      <c r="AE66" s="72"/>
      <c r="AF66" s="72"/>
      <c r="AG66" s="72"/>
      <c r="AH66" s="72"/>
      <c r="AI66" s="72"/>
      <c r="AJ66" s="72"/>
      <c r="AK66" s="72"/>
      <c r="AL66" s="72"/>
      <c r="AM66" s="72"/>
      <c r="AN66" s="72"/>
      <c r="AO66" s="72"/>
      <c r="AP66" s="72"/>
      <c r="AQ66" s="72"/>
      <c r="AR66" s="72"/>
      <c r="AS66" s="72"/>
      <c r="AT66" s="72"/>
      <c r="AU66" s="72"/>
      <c r="AV66" s="72"/>
      <c r="AY66" t="b">
        <f>AND(AW64=FALSE,ISBLANK(H64))</f>
        <v>0</v>
      </c>
    </row>
    <row r="67" spans="1:51" ht="6.75" customHeight="1" thickBot="1" x14ac:dyDescent="0.2">
      <c r="Z67" s="9"/>
      <c r="AA67" s="33"/>
      <c r="AB67" s="33"/>
      <c r="AC67" s="33"/>
      <c r="AD67" s="33"/>
      <c r="AE67" s="33"/>
      <c r="AF67" s="33"/>
      <c r="AG67" s="33"/>
      <c r="AH67" s="33"/>
      <c r="AI67" s="33"/>
      <c r="AJ67" s="33"/>
      <c r="AK67" s="33"/>
      <c r="AL67" s="33"/>
      <c r="AM67" s="33"/>
      <c r="AN67" s="33"/>
      <c r="AO67" s="33"/>
      <c r="AP67" s="33"/>
      <c r="AQ67" s="33"/>
      <c r="AR67" s="33"/>
      <c r="AS67" s="33"/>
      <c r="AT67" s="33"/>
      <c r="AU67" s="33"/>
      <c r="AV67" s="33"/>
    </row>
    <row r="68" spans="1:51" ht="14.25" thickBot="1" x14ac:dyDescent="0.2">
      <c r="C68" s="45"/>
      <c r="D68" s="1" t="s">
        <v>37</v>
      </c>
      <c r="Z68" s="9"/>
      <c r="AA68" s="127" t="s">
        <v>371</v>
      </c>
      <c r="AB68" s="127"/>
      <c r="AC68" s="127"/>
      <c r="AD68" s="127"/>
      <c r="AE68" s="127"/>
      <c r="AF68" s="127"/>
      <c r="AG68" s="127"/>
      <c r="AH68" s="127"/>
      <c r="AI68" s="127"/>
      <c r="AJ68" s="127"/>
      <c r="AK68" s="127"/>
      <c r="AL68" s="127"/>
      <c r="AM68" s="127"/>
      <c r="AN68" s="127"/>
      <c r="AO68" s="127"/>
      <c r="AP68" s="127"/>
      <c r="AQ68" s="127"/>
      <c r="AR68" s="127"/>
      <c r="AS68" s="127"/>
      <c r="AT68" s="127"/>
      <c r="AU68" s="127"/>
      <c r="AV68" s="127"/>
    </row>
    <row r="69" spans="1:51" ht="16.5" customHeight="1" x14ac:dyDescent="0.15">
      <c r="C69" s="47" t="s">
        <v>407</v>
      </c>
      <c r="Z69" s="9"/>
      <c r="AY69" t="b">
        <f>ISBLANK(C68)</f>
        <v>1</v>
      </c>
    </row>
    <row r="70" spans="1:51" ht="19.5" customHeight="1" x14ac:dyDescent="0.15">
      <c r="A70" s="18" t="s">
        <v>38</v>
      </c>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row>
    <row r="71" spans="1:51" ht="6.75" customHeight="1" x14ac:dyDescent="0.15">
      <c r="Z71" s="9"/>
    </row>
    <row r="72" spans="1:51" x14ac:dyDescent="0.15">
      <c r="A72" s="20" t="s">
        <v>514</v>
      </c>
      <c r="Z72" s="9"/>
    </row>
    <row r="73" spans="1:51" ht="6.75" customHeight="1" thickBot="1" x14ac:dyDescent="0.2">
      <c r="Z73" s="9"/>
      <c r="AB73" s="4"/>
      <c r="AC73" s="4"/>
      <c r="AD73" s="4"/>
      <c r="AE73" s="4"/>
      <c r="AF73" s="4"/>
      <c r="AG73" s="4"/>
      <c r="AH73" s="4"/>
      <c r="AI73" s="4"/>
      <c r="AJ73" s="4"/>
      <c r="AK73" s="4"/>
      <c r="AL73" s="4"/>
      <c r="AM73" s="4"/>
      <c r="AN73" s="4"/>
      <c r="AO73" s="4"/>
      <c r="AP73" s="4"/>
      <c r="AQ73" s="4"/>
      <c r="AR73" s="4"/>
      <c r="AS73" s="4"/>
      <c r="AT73" s="4"/>
      <c r="AU73" s="4"/>
      <c r="AV73" s="4"/>
    </row>
    <row r="74" spans="1:51" ht="14.25" thickBot="1" x14ac:dyDescent="0.2">
      <c r="G74" s="159">
        <v>0</v>
      </c>
      <c r="H74" s="160"/>
      <c r="I74" s="160"/>
      <c r="J74" s="160"/>
      <c r="K74" s="160"/>
      <c r="L74" s="160"/>
      <c r="M74" s="160"/>
      <c r="N74" s="160"/>
      <c r="O74" s="160"/>
      <c r="P74" s="160"/>
      <c r="Q74" s="160"/>
      <c r="R74" s="161"/>
      <c r="S74" s="1" t="s">
        <v>2</v>
      </c>
      <c r="T74" s="47" t="s">
        <v>407</v>
      </c>
      <c r="Z74" s="9"/>
      <c r="AA74" s="104" t="s">
        <v>43</v>
      </c>
      <c r="AB74" s="104"/>
      <c r="AC74" s="104"/>
      <c r="AD74" s="104"/>
      <c r="AE74" s="104"/>
      <c r="AF74" s="104"/>
      <c r="AG74" s="104"/>
      <c r="AH74" s="104"/>
      <c r="AI74" s="104"/>
      <c r="AJ74" s="104"/>
      <c r="AK74" s="104"/>
      <c r="AL74" s="104"/>
      <c r="AM74" s="104"/>
      <c r="AN74" s="104"/>
      <c r="AO74" s="104"/>
      <c r="AP74" s="104"/>
      <c r="AQ74" s="104"/>
      <c r="AR74" s="104"/>
      <c r="AS74" s="104"/>
      <c r="AT74" s="104"/>
      <c r="AU74" s="104"/>
      <c r="AV74" s="104"/>
      <c r="AY74" t="b">
        <f>ISBLANK(G74)</f>
        <v>0</v>
      </c>
    </row>
    <row r="75" spans="1:51" ht="6.75" customHeight="1" x14ac:dyDescent="0.15">
      <c r="Z75" s="9"/>
    </row>
    <row r="76" spans="1:51" x14ac:dyDescent="0.15">
      <c r="A76" t="s">
        <v>39</v>
      </c>
      <c r="Z76" s="9"/>
    </row>
    <row r="77" spans="1:51" ht="6.75" customHeight="1" thickBot="1" x14ac:dyDescent="0.2">
      <c r="Z77" s="9"/>
      <c r="AA77" s="4"/>
      <c r="AB77" s="4"/>
      <c r="AC77" s="4"/>
      <c r="AD77" s="4"/>
      <c r="AE77" s="4"/>
      <c r="AF77" s="4"/>
      <c r="AG77" s="4"/>
      <c r="AH77" s="4"/>
      <c r="AI77" s="4"/>
      <c r="AJ77" s="4"/>
      <c r="AK77" s="4"/>
      <c r="AL77" s="4"/>
      <c r="AM77" s="4"/>
      <c r="AN77" s="4"/>
      <c r="AO77" s="4"/>
      <c r="AP77" s="4"/>
      <c r="AQ77" s="4"/>
      <c r="AR77" s="4"/>
      <c r="AS77" s="4"/>
      <c r="AT77" s="4"/>
      <c r="AU77" s="4"/>
      <c r="AV77" s="4"/>
    </row>
    <row r="78" spans="1:51" ht="14.25" thickBot="1" x14ac:dyDescent="0.2">
      <c r="G78" s="159">
        <v>0</v>
      </c>
      <c r="H78" s="160"/>
      <c r="I78" s="160"/>
      <c r="J78" s="160"/>
      <c r="K78" s="160"/>
      <c r="L78" s="160"/>
      <c r="M78" s="160"/>
      <c r="N78" s="160"/>
      <c r="O78" s="160"/>
      <c r="P78" s="160"/>
      <c r="Q78" s="160"/>
      <c r="R78" s="161"/>
      <c r="S78" s="2" t="s">
        <v>2</v>
      </c>
      <c r="T78" s="47" t="s">
        <v>407</v>
      </c>
      <c r="Z78" s="9"/>
      <c r="AA78" s="104" t="s">
        <v>372</v>
      </c>
      <c r="AB78" s="104"/>
      <c r="AC78" s="104"/>
      <c r="AD78" s="104"/>
      <c r="AE78" s="104"/>
      <c r="AF78" s="104"/>
      <c r="AG78" s="104"/>
      <c r="AH78" s="104"/>
      <c r="AI78" s="104"/>
      <c r="AJ78" s="104"/>
      <c r="AK78" s="104"/>
      <c r="AL78" s="104"/>
      <c r="AM78" s="104"/>
      <c r="AN78" s="104"/>
      <c r="AO78" s="104"/>
      <c r="AP78" s="104"/>
      <c r="AQ78" s="104"/>
      <c r="AR78" s="104"/>
      <c r="AS78" s="104"/>
      <c r="AT78" s="104"/>
      <c r="AU78" s="104"/>
      <c r="AV78" s="104"/>
      <c r="AY78" t="b">
        <f>ISBLANK(G78)</f>
        <v>0</v>
      </c>
    </row>
    <row r="79" spans="1:51" ht="6.75" customHeight="1" x14ac:dyDescent="0.15">
      <c r="Z79" s="9"/>
    </row>
    <row r="80" spans="1:51" x14ac:dyDescent="0.15">
      <c r="A80" t="s">
        <v>40</v>
      </c>
      <c r="Z80" s="9"/>
      <c r="AA80" s="70" t="s">
        <v>373</v>
      </c>
      <c r="AB80" s="70"/>
      <c r="AC80" s="70"/>
      <c r="AD80" s="70"/>
      <c r="AE80" s="70"/>
      <c r="AF80" s="70"/>
      <c r="AG80" s="70"/>
      <c r="AH80" s="70"/>
      <c r="AI80" s="70"/>
      <c r="AJ80" s="70"/>
      <c r="AK80" s="70"/>
      <c r="AL80" s="70"/>
      <c r="AM80" s="70"/>
      <c r="AN80" s="70"/>
      <c r="AO80" s="70"/>
      <c r="AP80" s="70"/>
      <c r="AQ80" s="70"/>
      <c r="AR80" s="70"/>
      <c r="AS80" s="70"/>
      <c r="AT80" s="70"/>
      <c r="AU80" s="70"/>
      <c r="AV80" s="70"/>
    </row>
    <row r="81" spans="1:51" ht="6.75" customHeight="1" thickBot="1" x14ac:dyDescent="0.2">
      <c r="Z81" s="9"/>
      <c r="AA81" s="70"/>
      <c r="AB81" s="70"/>
      <c r="AC81" s="70"/>
      <c r="AD81" s="70"/>
      <c r="AE81" s="70"/>
      <c r="AF81" s="70"/>
      <c r="AG81" s="70"/>
      <c r="AH81" s="70"/>
      <c r="AI81" s="70"/>
      <c r="AJ81" s="70"/>
      <c r="AK81" s="70"/>
      <c r="AL81" s="70"/>
      <c r="AM81" s="70"/>
      <c r="AN81" s="70"/>
      <c r="AO81" s="70"/>
      <c r="AP81" s="70"/>
      <c r="AQ81" s="70"/>
      <c r="AR81" s="70"/>
      <c r="AS81" s="70"/>
      <c r="AT81" s="70"/>
      <c r="AU81" s="70"/>
      <c r="AV81" s="70"/>
    </row>
    <row r="82" spans="1:51" ht="14.25" thickBot="1" x14ac:dyDescent="0.2">
      <c r="G82" s="159">
        <v>0</v>
      </c>
      <c r="H82" s="160"/>
      <c r="I82" s="160"/>
      <c r="J82" s="160"/>
      <c r="K82" s="160"/>
      <c r="L82" s="160"/>
      <c r="M82" s="160"/>
      <c r="N82" s="160"/>
      <c r="O82" s="160"/>
      <c r="P82" s="160"/>
      <c r="Q82" s="160"/>
      <c r="R82" s="161"/>
      <c r="S82" s="2" t="s">
        <v>2</v>
      </c>
      <c r="T82" s="47" t="s">
        <v>407</v>
      </c>
      <c r="Z82" s="9"/>
      <c r="AY82" t="b">
        <f>ISBLANK(G82)</f>
        <v>0</v>
      </c>
    </row>
    <row r="83" spans="1:51" ht="6.75" customHeight="1" x14ac:dyDescent="0.15">
      <c r="Z83" s="9"/>
    </row>
    <row r="84" spans="1:51" x14ac:dyDescent="0.15">
      <c r="A84" t="s">
        <v>434</v>
      </c>
      <c r="Z84" s="9"/>
      <c r="AA84" s="104" t="s">
        <v>483</v>
      </c>
      <c r="AB84" s="104"/>
      <c r="AC84" s="104"/>
      <c r="AD84" s="104"/>
      <c r="AE84" s="104"/>
      <c r="AF84" s="104"/>
      <c r="AG84" s="104"/>
      <c r="AH84" s="104"/>
      <c r="AI84" s="104"/>
      <c r="AJ84" s="104"/>
      <c r="AK84" s="104"/>
      <c r="AL84" s="104"/>
      <c r="AM84" s="104"/>
      <c r="AN84" s="104"/>
      <c r="AO84" s="104"/>
      <c r="AP84" s="104"/>
      <c r="AQ84" s="104"/>
      <c r="AR84" s="104"/>
      <c r="AS84" s="104"/>
      <c r="AT84" s="104"/>
      <c r="AU84" s="104"/>
      <c r="AV84" s="104"/>
    </row>
    <row r="85" spans="1:51" ht="6.75" customHeight="1" thickBot="1" x14ac:dyDescent="0.2">
      <c r="Z85" s="9"/>
      <c r="AA85" s="4"/>
      <c r="AB85" s="4"/>
      <c r="AC85" s="4"/>
      <c r="AD85" s="4"/>
      <c r="AE85" s="4"/>
      <c r="AF85" s="4"/>
      <c r="AG85" s="4"/>
      <c r="AH85" s="4"/>
      <c r="AI85" s="4"/>
      <c r="AJ85" s="4"/>
      <c r="AK85" s="4"/>
      <c r="AL85" s="4"/>
      <c r="AM85" s="4"/>
      <c r="AN85" s="4"/>
      <c r="AO85" s="4"/>
      <c r="AP85" s="4"/>
      <c r="AQ85" s="4"/>
      <c r="AR85" s="4"/>
      <c r="AS85" s="4"/>
      <c r="AT85" s="4"/>
      <c r="AU85" s="4"/>
      <c r="AV85" s="4"/>
    </row>
    <row r="86" spans="1:51" ht="14.25" thickBot="1" x14ac:dyDescent="0.2">
      <c r="G86" s="159">
        <v>0</v>
      </c>
      <c r="H86" s="160"/>
      <c r="I86" s="160"/>
      <c r="J86" s="160"/>
      <c r="K86" s="160"/>
      <c r="L86" s="160"/>
      <c r="M86" s="160"/>
      <c r="N86" s="160"/>
      <c r="O86" s="160"/>
      <c r="P86" s="160"/>
      <c r="Q86" s="160"/>
      <c r="R86" s="161"/>
      <c r="S86" s="2" t="s">
        <v>2</v>
      </c>
      <c r="T86" s="47" t="s">
        <v>407</v>
      </c>
      <c r="Z86" s="9"/>
      <c r="AA86" s="65" t="s">
        <v>484</v>
      </c>
      <c r="AB86" s="65"/>
      <c r="AC86" s="65"/>
      <c r="AD86" s="65"/>
      <c r="AE86" s="65"/>
      <c r="AF86" s="65"/>
      <c r="AG86" s="65"/>
      <c r="AH86" s="65"/>
      <c r="AI86" s="65"/>
      <c r="AJ86" s="65"/>
      <c r="AK86" s="65"/>
      <c r="AL86" s="65"/>
      <c r="AM86" s="65"/>
      <c r="AN86" s="65"/>
      <c r="AO86" s="65"/>
      <c r="AP86" s="65"/>
      <c r="AQ86" s="65"/>
      <c r="AR86" s="65"/>
      <c r="AS86" s="65"/>
      <c r="AT86" s="65"/>
      <c r="AU86" s="65"/>
      <c r="AV86" s="65"/>
      <c r="AY86" t="b">
        <f>ISBLANK(G86)</f>
        <v>0</v>
      </c>
    </row>
    <row r="87" spans="1:51" ht="6.75" customHeight="1" x14ac:dyDescent="0.15">
      <c r="Z87" s="9"/>
    </row>
    <row r="88" spans="1:51" x14ac:dyDescent="0.15">
      <c r="A88" t="s">
        <v>548</v>
      </c>
      <c r="Z88" s="9"/>
      <c r="AA88" s="104" t="s">
        <v>560</v>
      </c>
      <c r="AB88" s="104"/>
      <c r="AC88" s="104"/>
      <c r="AD88" s="104"/>
      <c r="AE88" s="104"/>
      <c r="AF88" s="104"/>
      <c r="AG88" s="104"/>
      <c r="AH88" s="104"/>
      <c r="AI88" s="104"/>
      <c r="AJ88" s="104"/>
      <c r="AK88" s="104"/>
      <c r="AL88" s="104"/>
      <c r="AM88" s="104"/>
      <c r="AN88" s="104"/>
      <c r="AO88" s="104"/>
      <c r="AP88" s="104"/>
      <c r="AQ88" s="104"/>
      <c r="AR88" s="104"/>
      <c r="AS88" s="104"/>
      <c r="AT88" s="104"/>
      <c r="AU88" s="104"/>
      <c r="AV88" s="104"/>
    </row>
    <row r="89" spans="1:51" ht="6.75" customHeight="1" x14ac:dyDescent="0.15">
      <c r="B89" s="66" t="s">
        <v>549</v>
      </c>
      <c r="C89" s="66"/>
      <c r="D89" s="66"/>
      <c r="E89" s="66"/>
      <c r="F89" s="66"/>
      <c r="G89" s="66"/>
      <c r="H89" s="66"/>
      <c r="I89" s="66"/>
      <c r="J89" s="66"/>
      <c r="K89" s="66"/>
      <c r="L89" s="66"/>
      <c r="M89" s="66"/>
      <c r="N89" s="66"/>
      <c r="O89" s="66"/>
      <c r="P89" s="66"/>
      <c r="Q89" s="66"/>
      <c r="R89" s="66"/>
      <c r="S89" s="66"/>
      <c r="T89" s="66"/>
      <c r="U89" s="66"/>
      <c r="V89" s="66"/>
      <c r="W89" s="66"/>
      <c r="X89" s="66"/>
      <c r="Y89" s="67"/>
      <c r="Z89" s="9"/>
      <c r="AA89" s="4"/>
      <c r="AB89" s="4"/>
      <c r="AC89" s="4"/>
      <c r="AD89" s="4"/>
      <c r="AE89" s="4"/>
      <c r="AF89" s="4"/>
      <c r="AG89" s="4"/>
      <c r="AH89" s="4"/>
      <c r="AI89" s="4"/>
      <c r="AJ89" s="4"/>
      <c r="AK89" s="4"/>
      <c r="AL89" s="4"/>
      <c r="AM89" s="4"/>
      <c r="AN89" s="4"/>
      <c r="AO89" s="4"/>
      <c r="AP89" s="4"/>
      <c r="AQ89" s="4"/>
      <c r="AR89" s="4"/>
      <c r="AS89" s="4"/>
      <c r="AT89" s="4"/>
      <c r="AU89" s="4"/>
      <c r="AV89" s="4"/>
    </row>
    <row r="90" spans="1:51" x14ac:dyDescent="0.15">
      <c r="B90" s="66"/>
      <c r="C90" s="66"/>
      <c r="D90" s="66"/>
      <c r="E90" s="66"/>
      <c r="F90" s="66"/>
      <c r="G90" s="66"/>
      <c r="H90" s="66"/>
      <c r="I90" s="66"/>
      <c r="J90" s="66"/>
      <c r="K90" s="66"/>
      <c r="L90" s="66"/>
      <c r="M90" s="66"/>
      <c r="N90" s="66"/>
      <c r="O90" s="66"/>
      <c r="P90" s="66"/>
      <c r="Q90" s="66"/>
      <c r="R90" s="66"/>
      <c r="S90" s="66"/>
      <c r="T90" s="66"/>
      <c r="U90" s="66"/>
      <c r="V90" s="66"/>
      <c r="W90" s="66"/>
      <c r="X90" s="66"/>
      <c r="Y90" s="67"/>
      <c r="Z90" s="9"/>
      <c r="AA90" s="65" t="s">
        <v>550</v>
      </c>
      <c r="AB90" s="65"/>
      <c r="AC90" s="65"/>
      <c r="AD90" s="65"/>
      <c r="AE90" s="65"/>
      <c r="AF90" s="65"/>
      <c r="AG90" s="65"/>
      <c r="AH90" s="65"/>
      <c r="AI90" s="65"/>
      <c r="AJ90" s="65"/>
      <c r="AK90" s="65"/>
      <c r="AL90" s="65"/>
      <c r="AM90" s="65"/>
      <c r="AN90" s="65"/>
      <c r="AO90" s="65"/>
      <c r="AP90" s="65"/>
      <c r="AQ90" s="65"/>
      <c r="AR90" s="65"/>
      <c r="AS90" s="65"/>
      <c r="AT90" s="65"/>
      <c r="AU90" s="65"/>
      <c r="AV90" s="65"/>
    </row>
    <row r="91" spans="1:51" ht="6.75" customHeight="1" thickBot="1" x14ac:dyDescent="0.2">
      <c r="Z91" s="9"/>
      <c r="AA91" s="4"/>
      <c r="AB91" s="4"/>
      <c r="AC91" s="4"/>
      <c r="AD91" s="4"/>
      <c r="AE91" s="4"/>
      <c r="AF91" s="4"/>
      <c r="AG91" s="4"/>
      <c r="AH91" s="4"/>
      <c r="AI91" s="4"/>
      <c r="AJ91" s="4"/>
      <c r="AK91" s="4"/>
      <c r="AL91" s="4"/>
      <c r="AM91" s="4"/>
      <c r="AN91" s="4"/>
      <c r="AO91" s="4"/>
      <c r="AP91" s="4"/>
      <c r="AQ91" s="4"/>
      <c r="AR91" s="4"/>
      <c r="AS91" s="4"/>
      <c r="AT91" s="4"/>
      <c r="AU91" s="4"/>
      <c r="AV91" s="4"/>
    </row>
    <row r="92" spans="1:51" ht="14.25" thickBot="1" x14ac:dyDescent="0.2">
      <c r="G92" s="159">
        <v>0</v>
      </c>
      <c r="H92" s="160"/>
      <c r="I92" s="160"/>
      <c r="J92" s="160"/>
      <c r="K92" s="160"/>
      <c r="L92" s="160"/>
      <c r="M92" s="160"/>
      <c r="N92" s="160"/>
      <c r="O92" s="160"/>
      <c r="P92" s="160"/>
      <c r="Q92" s="160"/>
      <c r="R92" s="161"/>
      <c r="S92" s="2" t="s">
        <v>2</v>
      </c>
      <c r="T92" s="47" t="s">
        <v>407</v>
      </c>
      <c r="Z92" s="9"/>
      <c r="AA92" s="3"/>
      <c r="AB92" s="3"/>
      <c r="AC92" s="3"/>
      <c r="AD92" s="3"/>
      <c r="AE92" s="3"/>
      <c r="AF92" s="3"/>
      <c r="AG92" s="3"/>
      <c r="AH92" s="3"/>
      <c r="AI92" s="3"/>
      <c r="AJ92" s="3"/>
      <c r="AK92" s="3"/>
      <c r="AL92" s="3"/>
      <c r="AM92" s="3"/>
      <c r="AN92" s="3"/>
      <c r="AO92" s="3"/>
      <c r="AP92" s="3"/>
      <c r="AQ92" s="3"/>
      <c r="AR92" s="3"/>
      <c r="AS92" s="3"/>
      <c r="AT92" s="3"/>
      <c r="AU92" s="3"/>
      <c r="AV92" s="3"/>
      <c r="AY92" t="b">
        <f>ISBLANK(G92)</f>
        <v>0</v>
      </c>
    </row>
    <row r="93" spans="1:51" ht="6.75" customHeight="1" x14ac:dyDescent="0.15">
      <c r="Z93" s="9"/>
    </row>
    <row r="94" spans="1:51" x14ac:dyDescent="0.15">
      <c r="A94" t="s">
        <v>551</v>
      </c>
      <c r="Z94" s="9"/>
      <c r="AA94" s="104" t="s">
        <v>436</v>
      </c>
      <c r="AB94" s="104"/>
      <c r="AC94" s="104"/>
      <c r="AD94" s="104"/>
      <c r="AE94" s="104"/>
      <c r="AF94" s="104"/>
      <c r="AG94" s="104"/>
      <c r="AH94" s="104"/>
      <c r="AI94" s="104"/>
      <c r="AJ94" s="104"/>
      <c r="AK94" s="104"/>
      <c r="AL94" s="104"/>
      <c r="AM94" s="104"/>
      <c r="AN94" s="104"/>
      <c r="AO94" s="104"/>
      <c r="AP94" s="104"/>
      <c r="AQ94" s="104"/>
      <c r="AR94" s="104"/>
      <c r="AS94" s="104"/>
      <c r="AT94" s="104"/>
      <c r="AU94" s="104"/>
      <c r="AV94" s="104"/>
    </row>
    <row r="95" spans="1:51" ht="6.75" customHeight="1" thickBot="1" x14ac:dyDescent="0.2">
      <c r="Z95" s="9"/>
      <c r="AA95" s="4"/>
      <c r="AB95" s="4"/>
      <c r="AC95" s="4"/>
      <c r="AD95" s="4"/>
      <c r="AE95" s="4"/>
      <c r="AF95" s="4"/>
      <c r="AG95" s="4"/>
      <c r="AH95" s="4"/>
      <c r="AI95" s="4"/>
      <c r="AJ95" s="4"/>
      <c r="AK95" s="4"/>
      <c r="AL95" s="4"/>
      <c r="AM95" s="4"/>
      <c r="AN95" s="4"/>
      <c r="AO95" s="4"/>
      <c r="AP95" s="4"/>
      <c r="AQ95" s="4"/>
      <c r="AR95" s="4"/>
      <c r="AS95" s="4"/>
      <c r="AT95" s="4"/>
      <c r="AU95" s="4"/>
      <c r="AV95" s="4"/>
    </row>
    <row r="96" spans="1:51" ht="14.25" thickBot="1" x14ac:dyDescent="0.2">
      <c r="G96" s="159">
        <v>0</v>
      </c>
      <c r="H96" s="160"/>
      <c r="I96" s="160"/>
      <c r="J96" s="160"/>
      <c r="K96" s="160"/>
      <c r="L96" s="160"/>
      <c r="M96" s="160"/>
      <c r="N96" s="160"/>
      <c r="O96" s="160"/>
      <c r="P96" s="160"/>
      <c r="Q96" s="160"/>
      <c r="R96" s="161"/>
      <c r="S96" s="2" t="s">
        <v>2</v>
      </c>
      <c r="T96" s="47" t="s">
        <v>407</v>
      </c>
      <c r="Z96" s="9"/>
      <c r="AA96" s="65" t="s">
        <v>437</v>
      </c>
      <c r="AB96" s="65"/>
      <c r="AC96" s="65"/>
      <c r="AD96" s="65"/>
      <c r="AE96" s="65"/>
      <c r="AF96" s="65"/>
      <c r="AG96" s="65"/>
      <c r="AH96" s="65"/>
      <c r="AI96" s="65"/>
      <c r="AJ96" s="65"/>
      <c r="AK96" s="65"/>
      <c r="AL96" s="65"/>
      <c r="AM96" s="65"/>
      <c r="AN96" s="65"/>
      <c r="AO96" s="65"/>
      <c r="AP96" s="65"/>
      <c r="AQ96" s="65"/>
      <c r="AR96" s="65"/>
      <c r="AS96" s="65"/>
      <c r="AT96" s="65"/>
      <c r="AU96" s="65"/>
      <c r="AV96" s="65"/>
      <c r="AY96" t="b">
        <f>ISBLANK(G96)</f>
        <v>0</v>
      </c>
    </row>
    <row r="97" spans="1:52" ht="6.75" customHeight="1" x14ac:dyDescent="0.15">
      <c r="Z97" s="9"/>
    </row>
    <row r="98" spans="1:52" x14ac:dyDescent="0.15">
      <c r="A98" t="s">
        <v>435</v>
      </c>
      <c r="Z98" s="9"/>
      <c r="AA98" s="185" t="s">
        <v>527</v>
      </c>
      <c r="AB98" s="186"/>
      <c r="AC98" s="186"/>
      <c r="AD98" s="186"/>
      <c r="AE98" s="186"/>
      <c r="AF98" s="186"/>
      <c r="AG98" s="186"/>
      <c r="AH98" s="186"/>
      <c r="AI98" s="186"/>
      <c r="AJ98" s="186"/>
      <c r="AK98" s="186"/>
      <c r="AL98" s="186"/>
      <c r="AM98" s="186"/>
      <c r="AN98" s="186"/>
      <c r="AO98" s="186"/>
      <c r="AP98" s="186"/>
      <c r="AQ98" s="186"/>
      <c r="AR98" s="186"/>
      <c r="AS98" s="186"/>
      <c r="AT98" s="186"/>
      <c r="AU98" s="186"/>
      <c r="AV98" s="186"/>
    </row>
    <row r="99" spans="1:52" ht="6.75" customHeight="1" thickBot="1" x14ac:dyDescent="0.2">
      <c r="Z99" s="9"/>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row>
    <row r="100" spans="1:52" ht="14.25" thickBot="1" x14ac:dyDescent="0.2">
      <c r="G100" s="159">
        <v>0</v>
      </c>
      <c r="H100" s="160"/>
      <c r="I100" s="160"/>
      <c r="J100" s="160"/>
      <c r="K100" s="160"/>
      <c r="L100" s="160"/>
      <c r="M100" s="160"/>
      <c r="N100" s="160"/>
      <c r="O100" s="160"/>
      <c r="P100" s="160"/>
      <c r="Q100" s="160"/>
      <c r="R100" s="161"/>
      <c r="S100" s="2" t="s">
        <v>2</v>
      </c>
      <c r="T100" s="47" t="s">
        <v>407</v>
      </c>
      <c r="Z100" s="9"/>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Y100" t="b">
        <f>ISBLANK(G100)</f>
        <v>0</v>
      </c>
    </row>
    <row r="101" spans="1:52" ht="13.5" customHeight="1" x14ac:dyDescent="0.15">
      <c r="G101" s="68" t="s">
        <v>518</v>
      </c>
      <c r="H101" s="68"/>
      <c r="I101" s="68"/>
      <c r="J101" s="68"/>
      <c r="K101" s="68"/>
      <c r="L101" s="68"/>
      <c r="M101" s="68"/>
      <c r="N101" s="68"/>
      <c r="O101" s="68"/>
      <c r="P101" s="68"/>
      <c r="Q101" s="68"/>
      <c r="R101" s="68"/>
      <c r="S101" s="68"/>
      <c r="T101" s="68"/>
      <c r="U101" s="68"/>
      <c r="V101" s="68"/>
      <c r="W101" s="68"/>
      <c r="X101" s="68"/>
      <c r="Y101" s="69"/>
      <c r="Z101" s="9"/>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Z101" t="b">
        <f>AND(J106+O106&gt;0,G100&lt;&gt;"",G100=0)</f>
        <v>0</v>
      </c>
    </row>
    <row r="102" spans="1:52" ht="13.5" customHeight="1" x14ac:dyDescent="0.15">
      <c r="G102" s="68"/>
      <c r="H102" s="68"/>
      <c r="I102" s="68"/>
      <c r="J102" s="68"/>
      <c r="K102" s="68"/>
      <c r="L102" s="68"/>
      <c r="M102" s="68"/>
      <c r="N102" s="68"/>
      <c r="O102" s="68"/>
      <c r="P102" s="68"/>
      <c r="Q102" s="68"/>
      <c r="R102" s="68"/>
      <c r="S102" s="68"/>
      <c r="T102" s="68"/>
      <c r="U102" s="68"/>
      <c r="V102" s="68"/>
      <c r="W102" s="68"/>
      <c r="X102" s="68"/>
      <c r="Y102" s="69"/>
      <c r="Z102" s="9"/>
    </row>
    <row r="103" spans="1:52" ht="6.75" customHeight="1" x14ac:dyDescent="0.15">
      <c r="Z103" s="9"/>
    </row>
    <row r="104" spans="1:52" x14ac:dyDescent="0.15">
      <c r="A104" t="s">
        <v>41</v>
      </c>
      <c r="Z104" s="9"/>
      <c r="AA104" s="168" t="s">
        <v>438</v>
      </c>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row>
    <row r="105" spans="1:52" ht="6.75" customHeight="1" thickBot="1" x14ac:dyDescent="0.2">
      <c r="Z105" s="9"/>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52" ht="14.25" thickBot="1" x14ac:dyDescent="0.2">
      <c r="J106" s="77">
        <v>0</v>
      </c>
      <c r="K106" s="79"/>
      <c r="L106" s="78"/>
      <c r="M106" s="1" t="s">
        <v>0</v>
      </c>
      <c r="O106" s="77">
        <v>0</v>
      </c>
      <c r="P106" s="79"/>
      <c r="Q106" s="78"/>
      <c r="R106" s="2" t="s">
        <v>42</v>
      </c>
      <c r="T106" s="47" t="s">
        <v>407</v>
      </c>
      <c r="Z106" s="9"/>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Y106" t="b">
        <f>AND(ISBLANK(J106),ISBLANK(O106))</f>
        <v>0</v>
      </c>
    </row>
    <row r="107" spans="1:52" x14ac:dyDescent="0.15">
      <c r="G107" s="68" t="s">
        <v>517</v>
      </c>
      <c r="H107" s="68"/>
      <c r="I107" s="68"/>
      <c r="J107" s="68"/>
      <c r="K107" s="68"/>
      <c r="L107" s="68"/>
      <c r="M107" s="68"/>
      <c r="N107" s="68"/>
      <c r="O107" s="68"/>
      <c r="P107" s="68"/>
      <c r="Q107" s="68"/>
      <c r="R107" s="68"/>
      <c r="S107" s="68"/>
      <c r="T107" s="68"/>
      <c r="U107" s="68"/>
      <c r="V107" s="68"/>
      <c r="W107" s="68"/>
      <c r="X107" s="68"/>
      <c r="Y107" s="69"/>
      <c r="Z107" s="9"/>
      <c r="AZ107" t="b">
        <f>AND(G100&gt;0,OR(AND(ISBLANK(J106),NOT(ISBLANK(O106))),AND(ISBLANK(O106),NOT(ISBLANK(J106))),AND(O106=0,J106=0)))</f>
        <v>0</v>
      </c>
    </row>
    <row r="108" spans="1:52" x14ac:dyDescent="0.15">
      <c r="G108" s="68"/>
      <c r="H108" s="68"/>
      <c r="I108" s="68"/>
      <c r="J108" s="68"/>
      <c r="K108" s="68"/>
      <c r="L108" s="68"/>
      <c r="M108" s="68"/>
      <c r="N108" s="68"/>
      <c r="O108" s="68"/>
      <c r="P108" s="68"/>
      <c r="Q108" s="68"/>
      <c r="R108" s="68"/>
      <c r="S108" s="68"/>
      <c r="T108" s="68"/>
      <c r="U108" s="68"/>
      <c r="V108" s="68"/>
      <c r="W108" s="68"/>
      <c r="X108" s="68"/>
      <c r="Y108" s="69"/>
      <c r="Z108" s="9"/>
    </row>
    <row r="109" spans="1:52" ht="19.5" customHeight="1" x14ac:dyDescent="0.15">
      <c r="A109" s="18" t="s">
        <v>44</v>
      </c>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t="s">
        <v>405</v>
      </c>
      <c r="AX109" t="s">
        <v>405</v>
      </c>
      <c r="AY109" t="s">
        <v>406</v>
      </c>
    </row>
    <row r="110" spans="1:52" ht="6.75" customHeight="1" x14ac:dyDescent="0.15">
      <c r="Z110" s="9"/>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52" x14ac:dyDescent="0.15">
      <c r="A111" s="20" t="s">
        <v>45</v>
      </c>
      <c r="Z111" s="9"/>
      <c r="AA111" s="3" t="s">
        <v>63</v>
      </c>
      <c r="AB111" s="1"/>
      <c r="AC111" s="1"/>
      <c r="AD111" s="1"/>
      <c r="AE111" s="1"/>
      <c r="AF111" s="1"/>
      <c r="AG111" s="1"/>
      <c r="AH111" s="1"/>
      <c r="AI111" s="1"/>
      <c r="AJ111" s="1"/>
      <c r="AK111" s="1"/>
      <c r="AL111" s="1"/>
      <c r="AM111" s="1"/>
      <c r="AN111" s="1"/>
      <c r="AO111" s="1"/>
      <c r="AP111" s="1"/>
      <c r="AQ111" s="1"/>
      <c r="AR111" s="1"/>
      <c r="AS111" s="1"/>
      <c r="AT111" s="1"/>
      <c r="AU111" s="1"/>
      <c r="AV111" s="1"/>
    </row>
    <row r="112" spans="1:52" ht="6.75" customHeight="1" thickBot="1" x14ac:dyDescent="0.2">
      <c r="Z112" s="9"/>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54" ht="13.5" customHeight="1" thickBot="1" x14ac:dyDescent="0.2">
      <c r="F113" s="36" t="s">
        <v>46</v>
      </c>
      <c r="I113" s="77"/>
      <c r="J113" s="78"/>
      <c r="K113" s="36" t="s">
        <v>0</v>
      </c>
      <c r="L113" s="77"/>
      <c r="M113" s="78"/>
      <c r="N113" s="36" t="s">
        <v>4</v>
      </c>
      <c r="O113" s="77"/>
      <c r="P113" s="78"/>
      <c r="Q113" s="36" t="s">
        <v>3</v>
      </c>
      <c r="S113" s="47" t="s">
        <v>407</v>
      </c>
      <c r="Z113" s="9"/>
      <c r="AA113" s="103" t="s">
        <v>374</v>
      </c>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Y113" t="b">
        <f>OR(ISBLANK(I113),ISBLANK(L113),ISBLANK(O113))</f>
        <v>1</v>
      </c>
    </row>
    <row r="114" spans="1:54" ht="6.75" customHeight="1" thickBot="1" x14ac:dyDescent="0.2">
      <c r="Z114" s="9"/>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row>
    <row r="115" spans="1:54" ht="14.25" thickBot="1" x14ac:dyDescent="0.2">
      <c r="F115" s="45">
        <v>2</v>
      </c>
      <c r="H115" s="36" t="s">
        <v>47</v>
      </c>
      <c r="P115" s="47" t="s">
        <v>407</v>
      </c>
      <c r="Z115" s="9"/>
      <c r="AA115" s="72" t="s">
        <v>375</v>
      </c>
      <c r="AB115" s="72"/>
      <c r="AC115" s="72"/>
      <c r="AD115" s="72"/>
      <c r="AE115" s="72"/>
      <c r="AF115" s="72"/>
      <c r="AG115" s="72"/>
      <c r="AH115" s="72"/>
      <c r="AI115" s="72"/>
      <c r="AJ115" s="72"/>
      <c r="AK115" s="72"/>
      <c r="AL115" s="72"/>
      <c r="AM115" s="72"/>
      <c r="AN115" s="72"/>
      <c r="AO115" s="72"/>
      <c r="AP115" s="72"/>
      <c r="AQ115" s="72"/>
      <c r="AR115" s="72"/>
      <c r="AS115" s="72"/>
      <c r="AT115" s="72"/>
      <c r="AU115" s="72"/>
      <c r="AV115" s="72"/>
      <c r="AY115" t="b">
        <f>ISBLANK(F115)</f>
        <v>0</v>
      </c>
      <c r="BA115">
        <v>1</v>
      </c>
      <c r="BB115">
        <v>2</v>
      </c>
    </row>
    <row r="116" spans="1:54" ht="6.75" customHeight="1" x14ac:dyDescent="0.15">
      <c r="Z116" s="9"/>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row>
    <row r="117" spans="1:54" x14ac:dyDescent="0.15">
      <c r="A117" t="s">
        <v>48</v>
      </c>
      <c r="Z117" s="9"/>
      <c r="AA117" s="72" t="s">
        <v>376</v>
      </c>
      <c r="AB117" s="72"/>
      <c r="AC117" s="72"/>
      <c r="AD117" s="72"/>
      <c r="AE117" s="72"/>
      <c r="AF117" s="72"/>
      <c r="AG117" s="72"/>
      <c r="AH117" s="72"/>
      <c r="AI117" s="72"/>
      <c r="AJ117" s="72"/>
      <c r="AK117" s="72"/>
      <c r="AL117" s="72"/>
      <c r="AM117" s="72"/>
      <c r="AN117" s="72"/>
      <c r="AO117" s="72"/>
      <c r="AP117" s="72"/>
      <c r="AQ117" s="72"/>
      <c r="AR117" s="72"/>
      <c r="AS117" s="72"/>
      <c r="AT117" s="72"/>
      <c r="AU117" s="72"/>
      <c r="AV117" s="72"/>
      <c r="AY117" t="b">
        <f>ISBLANK(F119)</f>
        <v>1</v>
      </c>
    </row>
    <row r="118" spans="1:54" ht="6.75" customHeight="1" thickBot="1" x14ac:dyDescent="0.2">
      <c r="Z118" s="9"/>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54" ht="13.5" customHeight="1" thickBot="1" x14ac:dyDescent="0.2">
      <c r="F119" s="45"/>
      <c r="H119" s="36" t="s">
        <v>49</v>
      </c>
      <c r="Z119" s="9"/>
      <c r="AA119" s="102" t="s">
        <v>504</v>
      </c>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row>
    <row r="120" spans="1:54" ht="13.5" customHeight="1" x14ac:dyDescent="0.15">
      <c r="F120" s="47" t="s">
        <v>407</v>
      </c>
      <c r="Z120" s="9"/>
    </row>
    <row r="121" spans="1:54" ht="6.75" customHeight="1" x14ac:dyDescent="0.15">
      <c r="Z121" s="9"/>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row>
    <row r="122" spans="1:54" x14ac:dyDescent="0.15">
      <c r="A122" t="s">
        <v>50</v>
      </c>
      <c r="Z122" s="9"/>
      <c r="AA122" s="40"/>
      <c r="AB122" s="4"/>
      <c r="AC122" s="4"/>
      <c r="AD122" s="4"/>
      <c r="AE122" s="4"/>
      <c r="AF122" s="4"/>
      <c r="AG122" s="4"/>
      <c r="AH122" s="4"/>
      <c r="AI122" s="4"/>
      <c r="AJ122" s="4"/>
      <c r="AK122" s="4"/>
      <c r="AL122" s="4"/>
      <c r="AM122" s="4"/>
      <c r="AN122" s="4"/>
      <c r="AO122" s="4"/>
      <c r="AP122" s="4"/>
      <c r="AQ122" s="4"/>
      <c r="AR122" s="4"/>
      <c r="AS122" s="4"/>
      <c r="AT122" s="4"/>
      <c r="AU122" s="4"/>
      <c r="AV122" s="4"/>
    </row>
    <row r="123" spans="1:54" ht="6.75" customHeight="1" thickBot="1" x14ac:dyDescent="0.2">
      <c r="Z123" s="9"/>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54" ht="14.25" thickBot="1" x14ac:dyDescent="0.2">
      <c r="F124" s="36" t="s">
        <v>51</v>
      </c>
      <c r="K124" s="77">
        <v>0</v>
      </c>
      <c r="L124" s="78"/>
      <c r="M124" s="36" t="s">
        <v>53</v>
      </c>
      <c r="Q124" s="77">
        <v>0</v>
      </c>
      <c r="R124" s="78"/>
      <c r="S124" s="36" t="s">
        <v>52</v>
      </c>
      <c r="T124" s="47" t="s">
        <v>407</v>
      </c>
      <c r="Z124" s="9"/>
      <c r="AA124" s="4"/>
      <c r="AB124" s="4"/>
      <c r="AC124" s="4"/>
      <c r="AD124" s="4"/>
      <c r="AE124" s="4"/>
      <c r="AF124" s="4"/>
      <c r="AG124" s="4"/>
      <c r="AH124" s="4"/>
      <c r="AI124" s="4"/>
      <c r="AJ124" s="4"/>
      <c r="AK124" s="4"/>
      <c r="AL124" s="4"/>
      <c r="AM124" s="4"/>
      <c r="AN124" s="4"/>
      <c r="AO124" s="4"/>
      <c r="AP124" s="4"/>
      <c r="AQ124" s="4"/>
      <c r="AR124" s="4"/>
      <c r="AS124" s="4"/>
      <c r="AT124" s="4"/>
      <c r="AU124" s="4"/>
      <c r="AV124" s="4"/>
      <c r="AY124" t="b">
        <f>OR(ISBLANK(K124),ISBLANK(Q124))</f>
        <v>0</v>
      </c>
    </row>
    <row r="125" spans="1:54" ht="6.75" customHeight="1" thickBot="1" x14ac:dyDescent="0.2">
      <c r="Z125" s="9"/>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54" ht="14.25" thickBot="1" x14ac:dyDescent="0.2">
      <c r="F126" s="36" t="s">
        <v>54</v>
      </c>
      <c r="Q126" s="77">
        <v>0</v>
      </c>
      <c r="R126" s="79"/>
      <c r="S126" s="79"/>
      <c r="T126" s="78"/>
      <c r="U126" s="36" t="s">
        <v>55</v>
      </c>
      <c r="Z126" s="9"/>
      <c r="AA126" s="104" t="s">
        <v>377</v>
      </c>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row>
    <row r="127" spans="1:54" x14ac:dyDescent="0.15">
      <c r="Q127" s="47" t="s">
        <v>407</v>
      </c>
      <c r="Z127" s="9"/>
      <c r="AA127" s="70" t="s">
        <v>378</v>
      </c>
      <c r="AB127" s="70"/>
      <c r="AC127" s="70"/>
      <c r="AD127" s="70"/>
      <c r="AE127" s="70"/>
      <c r="AF127" s="70"/>
      <c r="AG127" s="70"/>
      <c r="AH127" s="70"/>
      <c r="AI127" s="70"/>
      <c r="AJ127" s="70"/>
      <c r="AK127" s="70"/>
      <c r="AL127" s="70"/>
      <c r="AM127" s="70"/>
      <c r="AN127" s="70"/>
      <c r="AO127" s="70"/>
      <c r="AP127" s="70"/>
      <c r="AQ127" s="70"/>
      <c r="AR127" s="70"/>
      <c r="AS127" s="70"/>
      <c r="AT127" s="70"/>
      <c r="AU127" s="70"/>
      <c r="AV127" s="70"/>
      <c r="AY127" t="b">
        <f>ISBLANK(Q126)</f>
        <v>0</v>
      </c>
    </row>
    <row r="128" spans="1:54" x14ac:dyDescent="0.15">
      <c r="Z128" s="9"/>
      <c r="AA128" s="4"/>
      <c r="AB128" s="4"/>
      <c r="AC128" s="4"/>
      <c r="AD128" s="4"/>
      <c r="AE128" s="4"/>
      <c r="AF128" s="4"/>
      <c r="AG128" s="4"/>
      <c r="AH128" s="4"/>
      <c r="AI128" s="4"/>
      <c r="AJ128" s="4"/>
      <c r="AK128" s="4"/>
      <c r="AL128" s="4"/>
      <c r="AM128" s="4"/>
      <c r="AN128" s="4"/>
      <c r="AO128" s="4"/>
      <c r="AP128" s="4"/>
      <c r="AQ128" s="4"/>
      <c r="AR128" s="4"/>
      <c r="AS128" s="4"/>
      <c r="AT128" s="4"/>
      <c r="AU128" s="4"/>
      <c r="AV128" s="4"/>
    </row>
    <row r="129" spans="1:51" x14ac:dyDescent="0.15">
      <c r="A129" t="s">
        <v>56</v>
      </c>
      <c r="Z129" s="9"/>
      <c r="AA129" s="4"/>
      <c r="AB129" s="4"/>
      <c r="AC129" s="4"/>
      <c r="AD129" s="4"/>
      <c r="AE129" s="4"/>
      <c r="AF129" s="4"/>
      <c r="AG129" s="4"/>
      <c r="AH129" s="4"/>
      <c r="AI129" s="4"/>
      <c r="AJ129" s="4"/>
      <c r="AK129" s="4"/>
      <c r="AL129" s="4"/>
      <c r="AM129" s="4"/>
      <c r="AN129" s="4"/>
      <c r="AO129" s="4"/>
      <c r="AP129" s="4"/>
      <c r="AQ129" s="4"/>
      <c r="AR129" s="4"/>
      <c r="AS129" s="4"/>
      <c r="AT129" s="4"/>
      <c r="AU129" s="4"/>
      <c r="AV129" s="4"/>
    </row>
    <row r="130" spans="1:51" ht="6.75" customHeight="1" thickBot="1" x14ac:dyDescent="0.2">
      <c r="Z130" s="9"/>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1:51" ht="14.25" thickBot="1" x14ac:dyDescent="0.2">
      <c r="F131" s="36" t="s">
        <v>57</v>
      </c>
      <c r="H131" s="77">
        <v>0</v>
      </c>
      <c r="I131" s="78"/>
      <c r="J131" s="36" t="s">
        <v>58</v>
      </c>
      <c r="O131" s="77">
        <v>0</v>
      </c>
      <c r="P131" s="79"/>
      <c r="Q131" s="79"/>
      <c r="R131" s="78"/>
      <c r="S131" s="36" t="s">
        <v>55</v>
      </c>
      <c r="Z131" s="9"/>
      <c r="AA131" s="4"/>
      <c r="AB131" s="4"/>
      <c r="AC131" s="4"/>
      <c r="AD131" s="4"/>
      <c r="AE131" s="4"/>
      <c r="AF131" s="4"/>
      <c r="AG131" s="4"/>
      <c r="AH131" s="4"/>
      <c r="AI131" s="4"/>
      <c r="AJ131" s="4"/>
      <c r="AK131" s="4"/>
      <c r="AL131" s="4"/>
      <c r="AM131" s="4"/>
      <c r="AN131" s="4"/>
      <c r="AO131" s="4"/>
      <c r="AP131" s="4"/>
      <c r="AQ131" s="4"/>
      <c r="AR131" s="4"/>
      <c r="AS131" s="4"/>
      <c r="AT131" s="4"/>
      <c r="AU131" s="4"/>
      <c r="AV131" s="4"/>
    </row>
    <row r="132" spans="1:51" x14ac:dyDescent="0.15">
      <c r="O132" s="47"/>
      <c r="Z132" s="9"/>
      <c r="AA132" s="72" t="s">
        <v>381</v>
      </c>
      <c r="AB132" s="72"/>
      <c r="AC132" s="72"/>
      <c r="AD132" s="72"/>
      <c r="AE132" s="72"/>
      <c r="AF132" s="72"/>
      <c r="AG132" s="72"/>
      <c r="AH132" s="72"/>
      <c r="AI132" s="72"/>
      <c r="AJ132" s="72"/>
      <c r="AK132" s="72"/>
      <c r="AL132" s="72"/>
      <c r="AM132" s="72"/>
      <c r="AN132" s="72"/>
      <c r="AO132" s="72"/>
      <c r="AP132" s="72"/>
      <c r="AQ132" s="72"/>
      <c r="AR132" s="72"/>
      <c r="AS132" s="72"/>
      <c r="AT132" s="72"/>
      <c r="AU132" s="72"/>
      <c r="AV132" s="72"/>
    </row>
    <row r="133" spans="1:51" ht="6.75" customHeight="1" x14ac:dyDescent="0.15">
      <c r="Z133" s="9"/>
    </row>
    <row r="134" spans="1:51" x14ac:dyDescent="0.15">
      <c r="Z134" s="9"/>
      <c r="AA134" s="104" t="s">
        <v>379</v>
      </c>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row>
    <row r="135" spans="1:51" ht="6.75" customHeight="1" x14ac:dyDescent="0.15">
      <c r="Z135" s="9"/>
      <c r="AA135" s="4"/>
      <c r="AB135" s="4"/>
      <c r="AC135" s="4"/>
      <c r="AD135" s="4"/>
      <c r="AE135" s="4"/>
      <c r="AF135" s="4"/>
      <c r="AG135" s="4"/>
      <c r="AH135" s="4"/>
      <c r="AI135" s="4"/>
      <c r="AJ135" s="4"/>
      <c r="AK135" s="4"/>
      <c r="AL135" s="4"/>
      <c r="AM135" s="4"/>
      <c r="AN135" s="4"/>
      <c r="AO135" s="4"/>
      <c r="AP135" s="4"/>
      <c r="AQ135" s="4"/>
      <c r="AR135" s="4"/>
      <c r="AS135" s="4"/>
      <c r="AT135" s="4"/>
      <c r="AU135" s="4"/>
      <c r="AV135" s="4"/>
    </row>
    <row r="136" spans="1:51" x14ac:dyDescent="0.15">
      <c r="Z136" s="9"/>
      <c r="AA136" s="70" t="s">
        <v>380</v>
      </c>
      <c r="AB136" s="70"/>
      <c r="AC136" s="70"/>
      <c r="AD136" s="70"/>
      <c r="AE136" s="70"/>
      <c r="AF136" s="70"/>
      <c r="AG136" s="70"/>
      <c r="AH136" s="70"/>
      <c r="AI136" s="70"/>
      <c r="AJ136" s="70"/>
      <c r="AK136" s="70"/>
      <c r="AL136" s="70"/>
      <c r="AM136" s="70"/>
      <c r="AN136" s="70"/>
      <c r="AO136" s="70"/>
      <c r="AP136" s="70"/>
      <c r="AQ136" s="70"/>
      <c r="AR136" s="70"/>
      <c r="AS136" s="70"/>
      <c r="AT136" s="70"/>
      <c r="AU136" s="70"/>
      <c r="AV136" s="70"/>
    </row>
    <row r="137" spans="1:51" x14ac:dyDescent="0.15">
      <c r="A137" t="s">
        <v>59</v>
      </c>
      <c r="Z137" s="9"/>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51" ht="6.75" customHeight="1" thickBot="1" x14ac:dyDescent="0.2">
      <c r="Z138" s="9"/>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51" ht="14.25" thickBot="1" x14ac:dyDescent="0.2">
      <c r="D139" s="45"/>
      <c r="F139" s="36" t="s">
        <v>129</v>
      </c>
      <c r="Z139" s="9"/>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51" ht="13.5" customHeight="1" x14ac:dyDescent="0.15">
      <c r="D140" s="47" t="s">
        <v>407</v>
      </c>
      <c r="Z140" s="9"/>
      <c r="AA140" s="72" t="s">
        <v>574</v>
      </c>
      <c r="AB140" s="72"/>
      <c r="AC140" s="72"/>
      <c r="AD140" s="72"/>
      <c r="AE140" s="72"/>
      <c r="AF140" s="72"/>
      <c r="AG140" s="72"/>
      <c r="AH140" s="72"/>
      <c r="AI140" s="72"/>
      <c r="AJ140" s="72"/>
      <c r="AK140" s="72"/>
      <c r="AL140" s="72"/>
      <c r="AM140" s="72"/>
      <c r="AN140" s="72"/>
      <c r="AO140" s="72"/>
      <c r="AP140" s="72"/>
      <c r="AQ140" s="72"/>
      <c r="AR140" s="72"/>
      <c r="AS140" s="72"/>
      <c r="AT140" s="72"/>
      <c r="AU140" s="72"/>
      <c r="AV140" s="72"/>
      <c r="AY140" t="b">
        <f>ISBLANK(D139)</f>
        <v>1</v>
      </c>
    </row>
    <row r="141" spans="1:51" x14ac:dyDescent="0.15">
      <c r="Z141" s="9"/>
      <c r="AA141" s="102" t="s">
        <v>342</v>
      </c>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row>
    <row r="142" spans="1:51" x14ac:dyDescent="0.15">
      <c r="Z142" s="9"/>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row>
    <row r="143" spans="1:51" ht="14.25" thickBot="1" x14ac:dyDescent="0.2">
      <c r="Z143" s="9"/>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51" ht="13.5" customHeight="1" thickBot="1" x14ac:dyDescent="0.2">
      <c r="A144" t="s">
        <v>60</v>
      </c>
      <c r="H144" s="80">
        <v>0</v>
      </c>
      <c r="I144" s="81"/>
      <c r="J144" s="81"/>
      <c r="K144" s="81"/>
      <c r="L144" s="81"/>
      <c r="M144" s="81"/>
      <c r="N144" s="81"/>
      <c r="O144" s="82"/>
      <c r="P144" s="36" t="s">
        <v>61</v>
      </c>
      <c r="Q144" s="49" t="s">
        <v>439</v>
      </c>
      <c r="Z144" s="9"/>
      <c r="AA144" s="72" t="s">
        <v>383</v>
      </c>
      <c r="AB144" s="72"/>
      <c r="AC144" s="72"/>
      <c r="AD144" s="72"/>
      <c r="AE144" s="72"/>
      <c r="AF144" s="72"/>
      <c r="AG144" s="72"/>
      <c r="AH144" s="72"/>
      <c r="AI144" s="72"/>
      <c r="AJ144" s="72"/>
      <c r="AK144" s="72"/>
      <c r="AL144" s="72"/>
      <c r="AM144" s="72"/>
      <c r="AN144" s="72"/>
      <c r="AO144" s="72"/>
      <c r="AP144" s="72"/>
      <c r="AQ144" s="72"/>
      <c r="AR144" s="72"/>
      <c r="AS144" s="72"/>
      <c r="AT144" s="72"/>
      <c r="AU144" s="72"/>
      <c r="AV144" s="72"/>
      <c r="AY144" t="b">
        <f>ISBLANK(H144)</f>
        <v>0</v>
      </c>
    </row>
    <row r="145" spans="1:51" ht="6.75" customHeight="1" x14ac:dyDescent="0.15">
      <c r="Z145" s="9"/>
    </row>
    <row r="146" spans="1:51" ht="14.25" thickBot="1" x14ac:dyDescent="0.2">
      <c r="H146" s="47" t="s">
        <v>407</v>
      </c>
      <c r="Z146" s="9"/>
      <c r="AA146" s="102" t="s">
        <v>382</v>
      </c>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row>
    <row r="147" spans="1:51" ht="13.5" customHeight="1" thickBot="1" x14ac:dyDescent="0.2">
      <c r="A147" t="s">
        <v>62</v>
      </c>
      <c r="H147" s="80">
        <v>0</v>
      </c>
      <c r="I147" s="81"/>
      <c r="J147" s="81"/>
      <c r="K147" s="81"/>
      <c r="L147" s="81"/>
      <c r="M147" s="81"/>
      <c r="N147" s="81"/>
      <c r="O147" s="82"/>
      <c r="P147" s="36" t="s">
        <v>61</v>
      </c>
      <c r="Q147" s="49" t="s">
        <v>439</v>
      </c>
      <c r="Z147" s="9"/>
      <c r="AA147" s="72" t="s">
        <v>386</v>
      </c>
      <c r="AB147" s="72"/>
      <c r="AC147" s="72"/>
      <c r="AD147" s="72"/>
      <c r="AE147" s="72"/>
      <c r="AF147" s="72"/>
      <c r="AG147" s="72"/>
      <c r="AH147" s="72"/>
      <c r="AI147" s="72"/>
      <c r="AJ147" s="72"/>
      <c r="AK147" s="72"/>
      <c r="AL147" s="72"/>
      <c r="AM147" s="72"/>
      <c r="AN147" s="72"/>
      <c r="AO147" s="72"/>
      <c r="AP147" s="72"/>
      <c r="AQ147" s="72"/>
      <c r="AR147" s="72"/>
      <c r="AS147" s="72"/>
      <c r="AT147" s="72"/>
      <c r="AU147" s="72"/>
      <c r="AV147" s="72"/>
      <c r="AY147" t="b">
        <f>ISBLANK(H147)</f>
        <v>0</v>
      </c>
    </row>
    <row r="148" spans="1:51" ht="6.75" customHeight="1" x14ac:dyDescent="0.15">
      <c r="Z148" s="9"/>
    </row>
    <row r="149" spans="1:51" x14ac:dyDescent="0.15">
      <c r="H149" s="47" t="s">
        <v>407</v>
      </c>
      <c r="Z149" s="9"/>
      <c r="AA149" s="103" t="s">
        <v>384</v>
      </c>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row>
    <row r="150" spans="1:51" ht="6.75" customHeight="1" x14ac:dyDescent="0.15">
      <c r="Z150" s="9"/>
    </row>
    <row r="151" spans="1:51" x14ac:dyDescent="0.15">
      <c r="Z151" s="9"/>
      <c r="AA151" s="102" t="s">
        <v>385</v>
      </c>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t="s">
        <v>405</v>
      </c>
      <c r="AX151" t="s">
        <v>405</v>
      </c>
      <c r="AY151" t="s">
        <v>406</v>
      </c>
    </row>
    <row r="152" spans="1:51" x14ac:dyDescent="0.15">
      <c r="Z152" s="9"/>
    </row>
    <row r="153" spans="1:51" x14ac:dyDescent="0.15">
      <c r="A153" t="s">
        <v>64</v>
      </c>
      <c r="Z153" s="9"/>
      <c r="AY153" t="b">
        <f>ISBLANK(C155)</f>
        <v>1</v>
      </c>
    </row>
    <row r="154" spans="1:51" ht="6.75" customHeight="1" thickBot="1" x14ac:dyDescent="0.2">
      <c r="Z154" s="9"/>
    </row>
    <row r="155" spans="1:51" ht="13.5" customHeight="1" thickBot="1" x14ac:dyDescent="0.2">
      <c r="C155" s="45"/>
      <c r="D155" s="47" t="s">
        <v>407</v>
      </c>
      <c r="Z155" s="9"/>
      <c r="AA155" s="72" t="s">
        <v>390</v>
      </c>
      <c r="AB155" s="72"/>
      <c r="AC155" s="72"/>
      <c r="AD155" s="72"/>
      <c r="AE155" s="72"/>
      <c r="AF155" s="72"/>
      <c r="AG155" s="72"/>
      <c r="AH155" s="72"/>
      <c r="AI155" s="72"/>
      <c r="AJ155" s="72"/>
      <c r="AK155" s="72"/>
      <c r="AL155" s="72"/>
      <c r="AM155" s="72"/>
      <c r="AN155" s="72"/>
      <c r="AO155" s="72"/>
      <c r="AP155" s="72"/>
      <c r="AQ155" s="72"/>
      <c r="AR155" s="72"/>
      <c r="AS155" s="72"/>
      <c r="AT155" s="72"/>
      <c r="AU155" s="72"/>
      <c r="AV155" s="72"/>
    </row>
    <row r="156" spans="1:51" ht="6.75" customHeight="1" x14ac:dyDescent="0.15">
      <c r="Z156" s="9"/>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row>
    <row r="157" spans="1:51" x14ac:dyDescent="0.15">
      <c r="D157" s="36" t="s">
        <v>65</v>
      </c>
      <c r="Z157" s="9"/>
      <c r="AA157" s="72" t="s">
        <v>387</v>
      </c>
      <c r="AB157" s="72"/>
      <c r="AC157" s="72"/>
      <c r="AD157" s="72"/>
      <c r="AE157" s="72"/>
      <c r="AF157" s="72"/>
      <c r="AG157" s="72"/>
      <c r="AH157" s="72"/>
      <c r="AI157" s="72"/>
      <c r="AJ157" s="72"/>
      <c r="AK157" s="72"/>
      <c r="AL157" s="72"/>
      <c r="AM157" s="72"/>
      <c r="AN157" s="72"/>
      <c r="AO157" s="72"/>
      <c r="AP157" s="72"/>
      <c r="AQ157" s="72"/>
      <c r="AR157" s="72"/>
      <c r="AS157" s="72"/>
      <c r="AT157" s="72"/>
      <c r="AU157" s="72"/>
      <c r="AV157" s="72"/>
    </row>
    <row r="158" spans="1:51" ht="6.75" customHeight="1" x14ac:dyDescent="0.15">
      <c r="D158" s="35"/>
      <c r="Z158" s="9"/>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row>
    <row r="159" spans="1:51" x14ac:dyDescent="0.15">
      <c r="D159" s="36" t="s">
        <v>66</v>
      </c>
      <c r="Z159" s="9"/>
      <c r="AA159" s="72" t="s">
        <v>388</v>
      </c>
      <c r="AB159" s="72"/>
      <c r="AC159" s="72"/>
      <c r="AD159" s="72"/>
      <c r="AE159" s="72"/>
      <c r="AF159" s="72"/>
      <c r="AG159" s="72"/>
      <c r="AH159" s="72"/>
      <c r="AI159" s="72"/>
      <c r="AJ159" s="72"/>
      <c r="AK159" s="72"/>
      <c r="AL159" s="72"/>
      <c r="AM159" s="72"/>
      <c r="AN159" s="72"/>
      <c r="AO159" s="72"/>
      <c r="AP159" s="72"/>
      <c r="AQ159" s="72"/>
      <c r="AR159" s="72"/>
      <c r="AS159" s="72"/>
      <c r="AT159" s="72"/>
      <c r="AU159" s="72"/>
      <c r="AV159" s="72"/>
    </row>
    <row r="160" spans="1:51" ht="6.75" customHeight="1" x14ac:dyDescent="0.15">
      <c r="D160" s="35"/>
      <c r="Z160" s="9"/>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row>
    <row r="161" spans="1:51" x14ac:dyDescent="0.15">
      <c r="D161" s="36" t="s">
        <v>67</v>
      </c>
      <c r="Z161" s="9"/>
      <c r="AA161" s="72" t="s">
        <v>342</v>
      </c>
      <c r="AB161" s="72"/>
      <c r="AC161" s="72"/>
      <c r="AD161" s="72"/>
      <c r="AE161" s="72"/>
      <c r="AF161" s="72"/>
      <c r="AG161" s="72"/>
      <c r="AH161" s="72"/>
      <c r="AI161" s="72"/>
      <c r="AJ161" s="72"/>
      <c r="AK161" s="72"/>
      <c r="AL161" s="72"/>
      <c r="AM161" s="72"/>
      <c r="AN161" s="72"/>
      <c r="AO161" s="72"/>
      <c r="AP161" s="72"/>
      <c r="AQ161" s="72"/>
      <c r="AR161" s="72"/>
      <c r="AS161" s="72"/>
      <c r="AT161" s="72"/>
      <c r="AU161" s="72"/>
      <c r="AV161" s="72"/>
    </row>
    <row r="162" spans="1:51" ht="6.75" customHeight="1" x14ac:dyDescent="0.15">
      <c r="D162" s="35"/>
      <c r="Z162" s="9"/>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row>
    <row r="163" spans="1:51" ht="14.25" thickBot="1" x14ac:dyDescent="0.2">
      <c r="D163" s="36" t="s">
        <v>68</v>
      </c>
      <c r="Z163" s="9"/>
      <c r="AA163" s="72" t="s">
        <v>389</v>
      </c>
      <c r="AB163" s="72"/>
      <c r="AC163" s="72"/>
      <c r="AD163" s="72"/>
      <c r="AE163" s="72"/>
      <c r="AF163" s="72"/>
      <c r="AG163" s="72"/>
      <c r="AH163" s="72"/>
      <c r="AI163" s="72"/>
      <c r="AJ163" s="72"/>
      <c r="AK163" s="72"/>
      <c r="AL163" s="72"/>
      <c r="AM163" s="72"/>
      <c r="AN163" s="72"/>
      <c r="AO163" s="72"/>
      <c r="AP163" s="72"/>
      <c r="AQ163" s="72"/>
      <c r="AR163" s="72"/>
      <c r="AS163" s="72"/>
      <c r="AT163" s="72"/>
      <c r="AU163" s="72"/>
      <c r="AV163" s="72"/>
    </row>
    <row r="164" spans="1:51" ht="14.25" thickBot="1" x14ac:dyDescent="0.2">
      <c r="D164" s="1" t="s">
        <v>69</v>
      </c>
      <c r="J164" s="74">
        <v>0</v>
      </c>
      <c r="K164" s="75"/>
      <c r="L164" s="75"/>
      <c r="M164" s="75"/>
      <c r="N164" s="76"/>
      <c r="O164" s="1" t="s">
        <v>70</v>
      </c>
      <c r="P164" s="47" t="s">
        <v>407</v>
      </c>
      <c r="Z164" s="9"/>
      <c r="AY164" t="b">
        <f>ISBLANK(J164)</f>
        <v>0</v>
      </c>
    </row>
    <row r="165" spans="1:51" ht="6.75" customHeight="1" x14ac:dyDescent="0.15">
      <c r="Z165" s="9"/>
    </row>
    <row r="166" spans="1:51" x14ac:dyDescent="0.15">
      <c r="D166" s="36" t="s">
        <v>71</v>
      </c>
      <c r="Z166" s="9"/>
    </row>
    <row r="167" spans="1:51" x14ac:dyDescent="0.15">
      <c r="Z167" s="9"/>
      <c r="AA167" s="105" t="s">
        <v>72</v>
      </c>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row>
    <row r="168" spans="1:51" x14ac:dyDescent="0.15">
      <c r="Z168" s="9"/>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row>
    <row r="169" spans="1:51" x14ac:dyDescent="0.15">
      <c r="Z169" s="9"/>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row>
    <row r="170" spans="1:51" x14ac:dyDescent="0.15">
      <c r="Z170" s="9"/>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row>
    <row r="171" spans="1:51" x14ac:dyDescent="0.15">
      <c r="Z171" s="9"/>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row>
    <row r="172" spans="1:51" x14ac:dyDescent="0.15">
      <c r="Z172" s="9"/>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row>
    <row r="173" spans="1:51" x14ac:dyDescent="0.15">
      <c r="Z173" s="9"/>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row>
    <row r="174" spans="1:51" x14ac:dyDescent="0.15">
      <c r="Z174" s="9"/>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row>
    <row r="175" spans="1:51" x14ac:dyDescent="0.15">
      <c r="Z175" s="9"/>
    </row>
    <row r="176" spans="1:51" x14ac:dyDescent="0.15">
      <c r="A176" t="s">
        <v>73</v>
      </c>
      <c r="Z176" s="9"/>
      <c r="AY176" t="b">
        <f>ISBLANK(C178)</f>
        <v>1</v>
      </c>
    </row>
    <row r="177" spans="1:48" ht="6.75" customHeight="1" thickBot="1" x14ac:dyDescent="0.2">
      <c r="Z177" s="9"/>
    </row>
    <row r="178" spans="1:48" ht="13.5" customHeight="1" thickBot="1" x14ac:dyDescent="0.2">
      <c r="C178" s="45"/>
      <c r="D178" s="47" t="s">
        <v>407</v>
      </c>
      <c r="Z178" s="9"/>
      <c r="AA178" s="73" t="s">
        <v>391</v>
      </c>
      <c r="AB178" s="73"/>
      <c r="AC178" s="73"/>
      <c r="AD178" s="73"/>
      <c r="AE178" s="73"/>
      <c r="AF178" s="73"/>
      <c r="AG178" s="73"/>
      <c r="AH178" s="73"/>
      <c r="AI178" s="73"/>
      <c r="AJ178" s="73"/>
      <c r="AK178" s="73"/>
      <c r="AL178" s="73"/>
      <c r="AM178" s="73"/>
      <c r="AN178" s="73"/>
      <c r="AO178" s="73"/>
      <c r="AP178" s="73"/>
      <c r="AQ178" s="73"/>
      <c r="AR178" s="73"/>
      <c r="AS178" s="73"/>
      <c r="AT178" s="73"/>
      <c r="AU178" s="73"/>
      <c r="AV178" s="73"/>
    </row>
    <row r="179" spans="1:48" ht="6.75" customHeight="1" x14ac:dyDescent="0.15">
      <c r="Z179" s="9"/>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row>
    <row r="180" spans="1:48" x14ac:dyDescent="0.15">
      <c r="D180" s="36" t="s">
        <v>74</v>
      </c>
      <c r="Z180" s="9"/>
      <c r="AA180" s="73" t="s">
        <v>392</v>
      </c>
      <c r="AB180" s="73"/>
      <c r="AC180" s="73"/>
      <c r="AD180" s="73"/>
      <c r="AE180" s="73"/>
      <c r="AF180" s="73"/>
      <c r="AG180" s="73"/>
      <c r="AH180" s="73"/>
      <c r="AI180" s="73"/>
      <c r="AJ180" s="73"/>
      <c r="AK180" s="73"/>
      <c r="AL180" s="73"/>
      <c r="AM180" s="73"/>
      <c r="AN180" s="73"/>
      <c r="AO180" s="73"/>
      <c r="AP180" s="73"/>
      <c r="AQ180" s="73"/>
      <c r="AR180" s="73"/>
      <c r="AS180" s="73"/>
      <c r="AT180" s="73"/>
      <c r="AU180" s="73"/>
      <c r="AV180" s="73"/>
    </row>
    <row r="181" spans="1:48" ht="6.75" customHeight="1" x14ac:dyDescent="0.15">
      <c r="D181" s="36"/>
      <c r="Z181" s="9"/>
    </row>
    <row r="182" spans="1:48" x14ac:dyDescent="0.15">
      <c r="D182" s="36" t="s">
        <v>75</v>
      </c>
      <c r="Z182" s="9"/>
    </row>
    <row r="183" spans="1:48" ht="6.75" customHeight="1" x14ac:dyDescent="0.15">
      <c r="D183" s="36"/>
      <c r="Z183" s="9"/>
    </row>
    <row r="184" spans="1:48" x14ac:dyDescent="0.15">
      <c r="D184" s="36" t="s">
        <v>76</v>
      </c>
      <c r="Z184" s="9"/>
    </row>
    <row r="185" spans="1:48" ht="6.75" customHeight="1" x14ac:dyDescent="0.15">
      <c r="D185" s="36"/>
      <c r="Z185" s="9"/>
    </row>
    <row r="186" spans="1:48" x14ac:dyDescent="0.15">
      <c r="D186" s="36" t="s">
        <v>77</v>
      </c>
      <c r="Z186" s="9"/>
    </row>
    <row r="187" spans="1:48" x14ac:dyDescent="0.15">
      <c r="Z187" s="9"/>
    </row>
    <row r="188" spans="1:48" x14ac:dyDescent="0.15">
      <c r="Z188" s="9"/>
    </row>
    <row r="190" spans="1:48" x14ac:dyDescent="0.15">
      <c r="A190" t="s">
        <v>440</v>
      </c>
    </row>
    <row r="191" spans="1:48" ht="6.75" customHeight="1" thickBot="1" x14ac:dyDescent="0.2"/>
    <row r="192" spans="1:48" ht="11.25" customHeight="1" thickTop="1" x14ac:dyDescent="0.15">
      <c r="C192" s="144" t="s">
        <v>79</v>
      </c>
      <c r="D192" s="90"/>
      <c r="E192" s="89" t="s">
        <v>80</v>
      </c>
      <c r="F192" s="181"/>
      <c r="G192" s="90" t="s">
        <v>83</v>
      </c>
      <c r="H192" s="90"/>
      <c r="I192" s="90"/>
      <c r="J192" s="90"/>
      <c r="K192" s="89" t="s">
        <v>84</v>
      </c>
      <c r="L192" s="90"/>
      <c r="M192" s="90"/>
      <c r="N192" s="90"/>
      <c r="O192" s="90"/>
      <c r="P192" s="91"/>
      <c r="Q192" s="144" t="s">
        <v>79</v>
      </c>
      <c r="R192" s="90"/>
      <c r="S192" s="98" t="s">
        <v>80</v>
      </c>
      <c r="T192" s="99"/>
      <c r="U192" s="99" t="s">
        <v>83</v>
      </c>
      <c r="V192" s="99"/>
      <c r="W192" s="99"/>
      <c r="X192" s="99"/>
      <c r="Y192" s="184" t="s">
        <v>84</v>
      </c>
      <c r="Z192" s="90"/>
      <c r="AA192" s="90"/>
      <c r="AB192" s="90"/>
      <c r="AC192" s="90"/>
      <c r="AD192" s="91"/>
      <c r="AE192" s="144" t="s">
        <v>79</v>
      </c>
      <c r="AF192" s="90"/>
      <c r="AG192" s="98" t="s">
        <v>80</v>
      </c>
      <c r="AH192" s="99"/>
      <c r="AI192" s="99" t="s">
        <v>83</v>
      </c>
      <c r="AJ192" s="99"/>
      <c r="AK192" s="99"/>
      <c r="AL192" s="99"/>
      <c r="AM192" s="184" t="s">
        <v>84</v>
      </c>
      <c r="AN192" s="90"/>
      <c r="AO192" s="90"/>
      <c r="AP192" s="90"/>
      <c r="AQ192" s="90"/>
      <c r="AR192" s="91"/>
    </row>
    <row r="193" spans="3:74" ht="11.25" customHeight="1" x14ac:dyDescent="0.15">
      <c r="C193" s="145"/>
      <c r="D193" s="93"/>
      <c r="E193" s="92"/>
      <c r="F193" s="182"/>
      <c r="G193" s="93"/>
      <c r="H193" s="93"/>
      <c r="I193" s="93"/>
      <c r="J193" s="93"/>
      <c r="K193" s="92"/>
      <c r="L193" s="93"/>
      <c r="M193" s="93"/>
      <c r="N193" s="93"/>
      <c r="O193" s="93"/>
      <c r="P193" s="94"/>
      <c r="Q193" s="145"/>
      <c r="R193" s="93"/>
      <c r="S193" s="100"/>
      <c r="T193" s="100"/>
      <c r="U193" s="109"/>
      <c r="V193" s="109"/>
      <c r="W193" s="109"/>
      <c r="X193" s="109"/>
      <c r="Y193" s="93"/>
      <c r="Z193" s="93"/>
      <c r="AA193" s="93"/>
      <c r="AB193" s="93"/>
      <c r="AC193" s="93"/>
      <c r="AD193" s="94"/>
      <c r="AE193" s="145"/>
      <c r="AF193" s="93"/>
      <c r="AG193" s="100"/>
      <c r="AH193" s="100"/>
      <c r="AI193" s="109"/>
      <c r="AJ193" s="109"/>
      <c r="AK193" s="109"/>
      <c r="AL193" s="109"/>
      <c r="AM193" s="93"/>
      <c r="AN193" s="93"/>
      <c r="AO193" s="93"/>
      <c r="AP193" s="93"/>
      <c r="AQ193" s="93"/>
      <c r="AR193" s="94"/>
      <c r="BG193" s="3" t="s">
        <v>519</v>
      </c>
    </row>
    <row r="194" spans="3:74" ht="11.25" customHeight="1" x14ac:dyDescent="0.15">
      <c r="C194" s="145"/>
      <c r="D194" s="93"/>
      <c r="E194" s="92"/>
      <c r="F194" s="182"/>
      <c r="G194" s="83" t="s">
        <v>81</v>
      </c>
      <c r="H194" s="84"/>
      <c r="I194" s="83" t="s">
        <v>82</v>
      </c>
      <c r="J194" s="84"/>
      <c r="K194" s="92"/>
      <c r="L194" s="93"/>
      <c r="M194" s="93"/>
      <c r="N194" s="93"/>
      <c r="O194" s="93"/>
      <c r="P194" s="94"/>
      <c r="Q194" s="145"/>
      <c r="R194" s="93"/>
      <c r="S194" s="100"/>
      <c r="T194" s="100"/>
      <c r="U194" s="110" t="s">
        <v>81</v>
      </c>
      <c r="V194" s="111"/>
      <c r="W194" s="110" t="s">
        <v>82</v>
      </c>
      <c r="X194" s="111"/>
      <c r="Y194" s="93"/>
      <c r="Z194" s="93"/>
      <c r="AA194" s="93"/>
      <c r="AB194" s="93"/>
      <c r="AC194" s="93"/>
      <c r="AD194" s="94"/>
      <c r="AE194" s="145"/>
      <c r="AF194" s="93"/>
      <c r="AG194" s="100"/>
      <c r="AH194" s="100"/>
      <c r="AI194" s="110" t="s">
        <v>81</v>
      </c>
      <c r="AJ194" s="111"/>
      <c r="AK194" s="110" t="s">
        <v>82</v>
      </c>
      <c r="AL194" s="111"/>
      <c r="AM194" s="93"/>
      <c r="AN194" s="93"/>
      <c r="AO194" s="93"/>
      <c r="AP194" s="93"/>
      <c r="AQ194" s="93"/>
      <c r="AR194" s="94"/>
      <c r="BG194" s="71">
        <v>1</v>
      </c>
      <c r="BH194" s="71"/>
      <c r="BI194" s="71"/>
      <c r="BJ194" s="71"/>
      <c r="BK194" s="71">
        <v>2</v>
      </c>
      <c r="BL194" s="71"/>
      <c r="BM194" s="71"/>
      <c r="BN194" s="71"/>
      <c r="BO194" s="71">
        <v>3</v>
      </c>
      <c r="BP194" s="71"/>
      <c r="BQ194" s="71"/>
      <c r="BR194" s="71"/>
    </row>
    <row r="195" spans="3:74" ht="11.25" customHeight="1" x14ac:dyDescent="0.15">
      <c r="C195" s="145"/>
      <c r="D195" s="93"/>
      <c r="E195" s="92"/>
      <c r="F195" s="182"/>
      <c r="G195" s="85"/>
      <c r="H195" s="86"/>
      <c r="I195" s="85"/>
      <c r="J195" s="86"/>
      <c r="K195" s="92"/>
      <c r="L195" s="93"/>
      <c r="M195" s="93"/>
      <c r="N195" s="93"/>
      <c r="O195" s="93"/>
      <c r="P195" s="94"/>
      <c r="Q195" s="145"/>
      <c r="R195" s="93"/>
      <c r="S195" s="100"/>
      <c r="T195" s="100"/>
      <c r="U195" s="111"/>
      <c r="V195" s="111"/>
      <c r="W195" s="111"/>
      <c r="X195" s="111"/>
      <c r="Y195" s="93"/>
      <c r="Z195" s="93"/>
      <c r="AA195" s="93"/>
      <c r="AB195" s="93"/>
      <c r="AC195" s="93"/>
      <c r="AD195" s="94"/>
      <c r="AE195" s="145"/>
      <c r="AF195" s="93"/>
      <c r="AG195" s="100"/>
      <c r="AH195" s="100"/>
      <c r="AI195" s="111"/>
      <c r="AJ195" s="111"/>
      <c r="AK195" s="111"/>
      <c r="AL195" s="111"/>
      <c r="AM195" s="93"/>
      <c r="AN195" s="93"/>
      <c r="AO195" s="93"/>
      <c r="AP195" s="93"/>
      <c r="AQ195" s="93"/>
      <c r="AR195" s="94"/>
      <c r="AW195" t="s">
        <v>410</v>
      </c>
      <c r="AZ195" t="s">
        <v>411</v>
      </c>
      <c r="BG195" s="4" t="s">
        <v>523</v>
      </c>
      <c r="BH195" s="4" t="s">
        <v>520</v>
      </c>
      <c r="BI195" s="3" t="s">
        <v>521</v>
      </c>
      <c r="BJ195" s="3" t="s">
        <v>522</v>
      </c>
      <c r="BK195" s="3" t="s">
        <v>523</v>
      </c>
      <c r="BL195" s="3" t="s">
        <v>520</v>
      </c>
      <c r="BM195" s="4" t="s">
        <v>521</v>
      </c>
      <c r="BN195" s="4" t="s">
        <v>522</v>
      </c>
      <c r="BO195" s="3" t="s">
        <v>523</v>
      </c>
      <c r="BP195" s="3" t="s">
        <v>520</v>
      </c>
      <c r="BQ195" s="4" t="s">
        <v>521</v>
      </c>
      <c r="BR195" s="4" t="s">
        <v>522</v>
      </c>
      <c r="BT195" s="4" t="s">
        <v>524</v>
      </c>
      <c r="BU195" s="4" t="s">
        <v>525</v>
      </c>
      <c r="BV195" s="4" t="s">
        <v>526</v>
      </c>
    </row>
    <row r="196" spans="3:74" ht="11.25" customHeight="1" thickBot="1" x14ac:dyDescent="0.2">
      <c r="C196" s="146"/>
      <c r="D196" s="96"/>
      <c r="E196" s="95"/>
      <c r="F196" s="183"/>
      <c r="G196" s="87"/>
      <c r="H196" s="88"/>
      <c r="I196" s="87"/>
      <c r="J196" s="88"/>
      <c r="K196" s="95"/>
      <c r="L196" s="96"/>
      <c r="M196" s="96"/>
      <c r="N196" s="96"/>
      <c r="O196" s="96"/>
      <c r="P196" s="97"/>
      <c r="Q196" s="146"/>
      <c r="R196" s="96"/>
      <c r="S196" s="101"/>
      <c r="T196" s="101"/>
      <c r="U196" s="112"/>
      <c r="V196" s="112"/>
      <c r="W196" s="112"/>
      <c r="X196" s="112"/>
      <c r="Y196" s="96"/>
      <c r="Z196" s="96"/>
      <c r="AA196" s="96"/>
      <c r="AB196" s="96"/>
      <c r="AC196" s="96"/>
      <c r="AD196" s="97"/>
      <c r="AE196" s="146"/>
      <c r="AF196" s="96"/>
      <c r="AG196" s="101"/>
      <c r="AH196" s="101"/>
      <c r="AI196" s="112"/>
      <c r="AJ196" s="112"/>
      <c r="AK196" s="112"/>
      <c r="AL196" s="112"/>
      <c r="AM196" s="96"/>
      <c r="AN196" s="96"/>
      <c r="AO196" s="96"/>
      <c r="AP196" s="96"/>
      <c r="AQ196" s="96"/>
      <c r="AR196" s="97"/>
      <c r="AW196">
        <v>1</v>
      </c>
      <c r="AX196">
        <v>2</v>
      </c>
      <c r="AY196">
        <v>3</v>
      </c>
      <c r="AZ196">
        <v>1</v>
      </c>
      <c r="BA196">
        <v>2</v>
      </c>
      <c r="BB196">
        <v>3</v>
      </c>
      <c r="BK196" s="4"/>
      <c r="BL196" s="4"/>
      <c r="BM196" s="4"/>
      <c r="BN196" s="4"/>
      <c r="BO196" s="4"/>
      <c r="BP196" s="4"/>
      <c r="BQ196" s="4"/>
      <c r="BR196" s="4"/>
    </row>
    <row r="197" spans="3:74" ht="10.5" customHeight="1" thickTop="1" x14ac:dyDescent="0.15">
      <c r="C197" s="203"/>
      <c r="D197" s="204"/>
      <c r="E197" s="205">
        <v>0</v>
      </c>
      <c r="F197" s="205"/>
      <c r="G197" s="208">
        <v>0</v>
      </c>
      <c r="H197" s="208"/>
      <c r="I197" s="208">
        <v>0</v>
      </c>
      <c r="J197" s="208"/>
      <c r="K197" s="206">
        <v>0</v>
      </c>
      <c r="L197" s="206"/>
      <c r="M197" s="206"/>
      <c r="N197" s="206"/>
      <c r="O197" s="206"/>
      <c r="P197" s="207"/>
      <c r="Q197" s="203"/>
      <c r="R197" s="204"/>
      <c r="S197" s="205">
        <v>0</v>
      </c>
      <c r="T197" s="205"/>
      <c r="U197" s="208">
        <v>0</v>
      </c>
      <c r="V197" s="208"/>
      <c r="W197" s="208">
        <v>0</v>
      </c>
      <c r="X197" s="208"/>
      <c r="Y197" s="206">
        <v>0</v>
      </c>
      <c r="Z197" s="206"/>
      <c r="AA197" s="206"/>
      <c r="AB197" s="206"/>
      <c r="AC197" s="206"/>
      <c r="AD197" s="207"/>
      <c r="AE197" s="203"/>
      <c r="AF197" s="204"/>
      <c r="AG197" s="205">
        <v>0</v>
      </c>
      <c r="AH197" s="205"/>
      <c r="AI197" s="208">
        <v>0</v>
      </c>
      <c r="AJ197" s="208"/>
      <c r="AK197" s="208">
        <v>0</v>
      </c>
      <c r="AL197" s="208"/>
      <c r="AM197" s="206">
        <v>0</v>
      </c>
      <c r="AN197" s="206"/>
      <c r="AO197" s="206"/>
      <c r="AP197" s="206"/>
      <c r="AQ197" s="206"/>
      <c r="AR197" s="207"/>
      <c r="AW197" t="b">
        <f>ISBLANK(C197)</f>
        <v>1</v>
      </c>
      <c r="AX197" t="b">
        <f>ISBLANK(Q197)</f>
        <v>1</v>
      </c>
      <c r="AY197" t="b">
        <f>ISBLANK(AE197)</f>
        <v>1</v>
      </c>
      <c r="AZ197" t="b">
        <f>AND(AW197=FALSE,OR(ISBLANK(E197),ISBLANK(G197),ISBLANK(I197),ISBLANK(K197)))</f>
        <v>0</v>
      </c>
      <c r="BA197" t="b">
        <f>AND(AX197=FALSE,OR(ISBLANK(S197),ISBLANK(U197),ISBLANK(W197),ISBLANK(Y197)))</f>
        <v>0</v>
      </c>
      <c r="BB197" t="b">
        <f>AND(AY197=FALSE,OR(ISBLANK(AG197),ISBLANK(AI197),ISBLANK(AK197),ISBLANK(AM197)))</f>
        <v>0</v>
      </c>
      <c r="BD197" t="b">
        <f>NOT(F115=1)</f>
        <v>1</v>
      </c>
      <c r="BG197" s="3" t="str">
        <f>IF(C197&lt;&gt;"",IF(COUNTIF(C197,"*店舗*"),"非住宅",IF(COUNTIF(C197,"*事務*"),"非住宅","住宅")),"未")</f>
        <v>未</v>
      </c>
      <c r="BH197" s="3">
        <f>E197</f>
        <v>0</v>
      </c>
      <c r="BI197" s="54">
        <f>BH197*G197</f>
        <v>0</v>
      </c>
      <c r="BJ197" s="54">
        <f>BH197*I197</f>
        <v>0</v>
      </c>
      <c r="BK197" s="4" t="str">
        <f>IF(Q197&lt;&gt;"",IF(COUNTIF(Q197,"*店舗*"),"非住宅",IF(COUNTIF(Q197,"*事務*"),"非住宅","住宅")),"未")</f>
        <v>未</v>
      </c>
      <c r="BL197" s="4">
        <f>S197</f>
        <v>0</v>
      </c>
      <c r="BM197" s="55">
        <f>BL197*U197</f>
        <v>0</v>
      </c>
      <c r="BN197" s="55">
        <f>BL197*W197</f>
        <v>0</v>
      </c>
      <c r="BO197" s="4" t="str">
        <f>IF(AE197&lt;&gt;"",IF(COUNTIF(AE197,"*店舗*"),"非住宅",IF(COUNTIF(AE197,"*事務*"),"非住宅","住宅")),"未")</f>
        <v>未</v>
      </c>
      <c r="BP197" s="4">
        <f>AG197</f>
        <v>0</v>
      </c>
      <c r="BQ197" s="55">
        <f>BP197*AI197</f>
        <v>0</v>
      </c>
      <c r="BR197" s="55">
        <f>BP197*AK197</f>
        <v>0</v>
      </c>
      <c r="BT197" s="3" t="str">
        <f>IF(BG197&lt;&gt;"未",BH197*K197,"")</f>
        <v/>
      </c>
      <c r="BU197" s="3" t="str">
        <f>IF(BK197&lt;&gt;"未",BL197*Y197,"")</f>
        <v/>
      </c>
      <c r="BV197" s="3" t="str">
        <f>IF(BO197&lt;&gt;"未",BP197*AM197,"")</f>
        <v/>
      </c>
    </row>
    <row r="198" spans="3:74" ht="10.5" customHeight="1" x14ac:dyDescent="0.15">
      <c r="C198" s="189"/>
      <c r="D198" s="190"/>
      <c r="E198" s="193"/>
      <c r="F198" s="193"/>
      <c r="G198" s="197"/>
      <c r="H198" s="197"/>
      <c r="I198" s="197"/>
      <c r="J198" s="197"/>
      <c r="K198" s="199"/>
      <c r="L198" s="199"/>
      <c r="M198" s="199"/>
      <c r="N198" s="199"/>
      <c r="O198" s="199"/>
      <c r="P198" s="200"/>
      <c r="Q198" s="189"/>
      <c r="R198" s="190"/>
      <c r="S198" s="193"/>
      <c r="T198" s="193"/>
      <c r="U198" s="197"/>
      <c r="V198" s="197"/>
      <c r="W198" s="197"/>
      <c r="X198" s="197"/>
      <c r="Y198" s="199"/>
      <c r="Z198" s="199"/>
      <c r="AA198" s="199"/>
      <c r="AB198" s="199"/>
      <c r="AC198" s="199"/>
      <c r="AD198" s="200"/>
      <c r="AE198" s="189"/>
      <c r="AF198" s="190"/>
      <c r="AG198" s="193"/>
      <c r="AH198" s="193"/>
      <c r="AI198" s="197"/>
      <c r="AJ198" s="197"/>
      <c r="AK198" s="197"/>
      <c r="AL198" s="197"/>
      <c r="AM198" s="199"/>
      <c r="AN198" s="199"/>
      <c r="AO198" s="199"/>
      <c r="AP198" s="199"/>
      <c r="AQ198" s="199"/>
      <c r="AR198" s="200"/>
      <c r="BG198" s="3"/>
      <c r="BH198" s="3"/>
      <c r="BI198" s="54"/>
      <c r="BJ198" s="54"/>
      <c r="BK198" s="4"/>
      <c r="BL198" s="4"/>
      <c r="BM198" s="55"/>
      <c r="BN198" s="55"/>
      <c r="BO198" s="4"/>
      <c r="BP198" s="4"/>
      <c r="BQ198" s="55"/>
      <c r="BR198" s="55"/>
      <c r="BT198" s="3"/>
      <c r="BU198" s="3"/>
      <c r="BV198" s="3"/>
    </row>
    <row r="199" spans="3:74" ht="10.5" customHeight="1" x14ac:dyDescent="0.15">
      <c r="C199" s="187"/>
      <c r="D199" s="188"/>
      <c r="E199" s="195">
        <v>0</v>
      </c>
      <c r="F199" s="195"/>
      <c r="G199" s="196">
        <v>0</v>
      </c>
      <c r="H199" s="196"/>
      <c r="I199" s="196">
        <v>0</v>
      </c>
      <c r="J199" s="196"/>
      <c r="K199" s="107">
        <v>0</v>
      </c>
      <c r="L199" s="107"/>
      <c r="M199" s="107"/>
      <c r="N199" s="107"/>
      <c r="O199" s="107"/>
      <c r="P199" s="108"/>
      <c r="Q199" s="187"/>
      <c r="R199" s="188"/>
      <c r="S199" s="195">
        <v>0</v>
      </c>
      <c r="T199" s="195"/>
      <c r="U199" s="196">
        <v>0</v>
      </c>
      <c r="V199" s="196"/>
      <c r="W199" s="196">
        <v>0</v>
      </c>
      <c r="X199" s="196"/>
      <c r="Y199" s="107">
        <v>0</v>
      </c>
      <c r="Z199" s="107"/>
      <c r="AA199" s="107"/>
      <c r="AB199" s="107"/>
      <c r="AC199" s="107"/>
      <c r="AD199" s="108"/>
      <c r="AE199" s="187"/>
      <c r="AF199" s="188"/>
      <c r="AG199" s="195">
        <v>0</v>
      </c>
      <c r="AH199" s="195"/>
      <c r="AI199" s="196">
        <v>0</v>
      </c>
      <c r="AJ199" s="196"/>
      <c r="AK199" s="196">
        <v>0</v>
      </c>
      <c r="AL199" s="196"/>
      <c r="AM199" s="107">
        <v>0</v>
      </c>
      <c r="AN199" s="107"/>
      <c r="AO199" s="107"/>
      <c r="AP199" s="107"/>
      <c r="AQ199" s="107"/>
      <c r="AR199" s="108"/>
      <c r="AW199" t="b">
        <f>ISBLANK(C199)</f>
        <v>1</v>
      </c>
      <c r="AX199" t="b">
        <f>ISBLANK(Q199)</f>
        <v>1</v>
      </c>
      <c r="AY199" t="b">
        <f>ISBLANK(AE199)</f>
        <v>1</v>
      </c>
      <c r="AZ199" t="b">
        <f>AND(AW199=FALSE,OR(ISBLANK(E199),ISBLANK(G199),ISBLANK(I199),ISBLANK(K199)))</f>
        <v>0</v>
      </c>
      <c r="BA199" t="b">
        <f>AND(AX199=FALSE,OR(ISBLANK(S199),ISBLANK(U199),ISBLANK(W199),ISBLANK(Y199)))</f>
        <v>0</v>
      </c>
      <c r="BB199" t="b">
        <f>AND(AY199=FALSE,OR(ISBLANK(AG199),ISBLANK(AI199),ISBLANK(AK199),ISBLANK(AM199)))</f>
        <v>0</v>
      </c>
      <c r="BG199" s="3" t="str">
        <f>IF(C199&lt;&gt;"",IF(COUNTIF(C199,"*店舗*"),"非住宅",IF(COUNTIF(C199,"*事務*"),"非住宅","住宅")),"未")</f>
        <v>未</v>
      </c>
      <c r="BH199" s="3">
        <f>E199</f>
        <v>0</v>
      </c>
      <c r="BI199" s="54">
        <f>BH199*G199</f>
        <v>0</v>
      </c>
      <c r="BJ199" s="54">
        <f>BH199*I199</f>
        <v>0</v>
      </c>
      <c r="BK199" s="4" t="str">
        <f>IF(Q199&lt;&gt;"",IF(COUNTIF(Q199,"*店舗*"),"非住宅",IF(COUNTIF(Q199,"*事務*"),"非住宅","住宅")),"未")</f>
        <v>未</v>
      </c>
      <c r="BL199" s="4">
        <f>S199</f>
        <v>0</v>
      </c>
      <c r="BM199" s="55">
        <f>BL199*U199</f>
        <v>0</v>
      </c>
      <c r="BN199" s="55">
        <f>BL199*W199</f>
        <v>0</v>
      </c>
      <c r="BO199" s="4" t="str">
        <f t="shared" ref="BO199:BO215" si="0">IF(AE199&lt;&gt;"",IF(COUNTIF(AE199,"*店舗*"),"非住宅",IF(COUNTIF(AE199,"*事務*"),"非住宅","住宅")),"未")</f>
        <v>未</v>
      </c>
      <c r="BP199" s="4">
        <f t="shared" ref="BP199:BP215" si="1">AG199</f>
        <v>0</v>
      </c>
      <c r="BQ199" s="55">
        <f>BP199*AI199</f>
        <v>0</v>
      </c>
      <c r="BR199" s="55">
        <f>BP199*AK199</f>
        <v>0</v>
      </c>
      <c r="BT199" s="3" t="str">
        <f>IF(BG199&lt;&gt;"未",BH199*K199,"")</f>
        <v/>
      </c>
      <c r="BU199" s="3" t="str">
        <f t="shared" ref="BU199:BU215" si="2">IF(BK199&lt;&gt;"未",BL199*Y199,"")</f>
        <v/>
      </c>
      <c r="BV199" s="3" t="str">
        <f t="shared" ref="BV199:BV215" si="3">IF(BO199&lt;&gt;"未",BP199*AM199,"")</f>
        <v/>
      </c>
    </row>
    <row r="200" spans="3:74" ht="10.5" customHeight="1" x14ac:dyDescent="0.15">
      <c r="C200" s="187"/>
      <c r="D200" s="188"/>
      <c r="E200" s="195"/>
      <c r="F200" s="195"/>
      <c r="G200" s="196"/>
      <c r="H200" s="196"/>
      <c r="I200" s="196"/>
      <c r="J200" s="196"/>
      <c r="K200" s="107"/>
      <c r="L200" s="107"/>
      <c r="M200" s="107"/>
      <c r="N200" s="107"/>
      <c r="O200" s="107"/>
      <c r="P200" s="108"/>
      <c r="Q200" s="187"/>
      <c r="R200" s="188"/>
      <c r="S200" s="195"/>
      <c r="T200" s="195"/>
      <c r="U200" s="196"/>
      <c r="V200" s="196"/>
      <c r="W200" s="196"/>
      <c r="X200" s="196"/>
      <c r="Y200" s="107"/>
      <c r="Z200" s="107"/>
      <c r="AA200" s="107"/>
      <c r="AB200" s="107"/>
      <c r="AC200" s="107"/>
      <c r="AD200" s="108"/>
      <c r="AE200" s="187"/>
      <c r="AF200" s="188"/>
      <c r="AG200" s="195"/>
      <c r="AH200" s="195"/>
      <c r="AI200" s="196"/>
      <c r="AJ200" s="196"/>
      <c r="AK200" s="196"/>
      <c r="AL200" s="196"/>
      <c r="AM200" s="107"/>
      <c r="AN200" s="107"/>
      <c r="AO200" s="107"/>
      <c r="AP200" s="107"/>
      <c r="AQ200" s="107"/>
      <c r="AR200" s="108"/>
      <c r="BG200" s="3"/>
      <c r="BH200" s="3"/>
      <c r="BI200" s="54"/>
      <c r="BJ200" s="54"/>
      <c r="BK200" s="4"/>
      <c r="BL200" s="4"/>
      <c r="BM200" s="55"/>
      <c r="BN200" s="55"/>
      <c r="BO200" s="4"/>
      <c r="BP200" s="4"/>
      <c r="BQ200" s="55"/>
      <c r="BR200" s="55"/>
      <c r="BT200" s="3"/>
      <c r="BU200" s="3"/>
      <c r="BV200" s="3"/>
    </row>
    <row r="201" spans="3:74" ht="10.5" customHeight="1" x14ac:dyDescent="0.15">
      <c r="C201" s="187"/>
      <c r="D201" s="188"/>
      <c r="E201" s="195">
        <v>0</v>
      </c>
      <c r="F201" s="195"/>
      <c r="G201" s="196">
        <v>0</v>
      </c>
      <c r="H201" s="196"/>
      <c r="I201" s="196">
        <v>0</v>
      </c>
      <c r="J201" s="196"/>
      <c r="K201" s="107">
        <v>0</v>
      </c>
      <c r="L201" s="107"/>
      <c r="M201" s="107"/>
      <c r="N201" s="107"/>
      <c r="O201" s="107"/>
      <c r="P201" s="108"/>
      <c r="Q201" s="187"/>
      <c r="R201" s="188"/>
      <c r="S201" s="195">
        <v>0</v>
      </c>
      <c r="T201" s="195"/>
      <c r="U201" s="196">
        <v>0</v>
      </c>
      <c r="V201" s="196"/>
      <c r="W201" s="196">
        <v>0</v>
      </c>
      <c r="X201" s="196"/>
      <c r="Y201" s="107">
        <v>0</v>
      </c>
      <c r="Z201" s="107"/>
      <c r="AA201" s="107"/>
      <c r="AB201" s="107"/>
      <c r="AC201" s="107"/>
      <c r="AD201" s="108"/>
      <c r="AE201" s="187"/>
      <c r="AF201" s="188"/>
      <c r="AG201" s="195">
        <v>0</v>
      </c>
      <c r="AH201" s="195"/>
      <c r="AI201" s="196">
        <v>0</v>
      </c>
      <c r="AJ201" s="196"/>
      <c r="AK201" s="196">
        <v>0</v>
      </c>
      <c r="AL201" s="196"/>
      <c r="AM201" s="107">
        <v>0</v>
      </c>
      <c r="AN201" s="107"/>
      <c r="AO201" s="107"/>
      <c r="AP201" s="107"/>
      <c r="AQ201" s="107"/>
      <c r="AR201" s="108"/>
      <c r="AW201" t="b">
        <f>ISBLANK(C201)</f>
        <v>1</v>
      </c>
      <c r="AX201" t="b">
        <f>ISBLANK(Q201)</f>
        <v>1</v>
      </c>
      <c r="AY201" t="b">
        <f>ISBLANK(AE201)</f>
        <v>1</v>
      </c>
      <c r="AZ201" t="b">
        <f>AND(AW201=FALSE,OR(ISBLANK(E201),ISBLANK(G201),ISBLANK(I201),ISBLANK(K201)))</f>
        <v>0</v>
      </c>
      <c r="BA201" t="b">
        <f>AND(AX201=FALSE,OR(ISBLANK(S201),ISBLANK(U201),ISBLANK(W201),ISBLANK(Y201)))</f>
        <v>0</v>
      </c>
      <c r="BB201" t="b">
        <f>AND(AY201=FALSE,OR(ISBLANK(AG201),ISBLANK(AI201),ISBLANK(AK201),ISBLANK(AM201)))</f>
        <v>0</v>
      </c>
      <c r="BG201" s="3" t="str">
        <f>IF(C201&lt;&gt;"",IF(COUNTIF(C201,"*店舗*"),"非住宅",IF(COUNTIF(C201,"*事務*"),"非住宅","住宅")),"未")</f>
        <v>未</v>
      </c>
      <c r="BH201" s="3">
        <f>E201</f>
        <v>0</v>
      </c>
      <c r="BI201" s="54">
        <f>BH201*G201</f>
        <v>0</v>
      </c>
      <c r="BJ201" s="54">
        <f>BH201*I201</f>
        <v>0</v>
      </c>
      <c r="BK201" s="4" t="str">
        <f>IF(Q201&lt;&gt;"",IF(COUNTIF(Q201,"*店舗*"),"非住宅",IF(COUNTIF(Q201,"*事務*"),"非住宅","住宅")),"未")</f>
        <v>未</v>
      </c>
      <c r="BL201" s="4">
        <f>S201</f>
        <v>0</v>
      </c>
      <c r="BM201" s="55">
        <f>BL201*U201</f>
        <v>0</v>
      </c>
      <c r="BN201" s="55">
        <f>BL201*W201</f>
        <v>0</v>
      </c>
      <c r="BO201" s="4" t="str">
        <f t="shared" si="0"/>
        <v>未</v>
      </c>
      <c r="BP201" s="4">
        <f t="shared" si="1"/>
        <v>0</v>
      </c>
      <c r="BQ201" s="55">
        <f>BP201*AI201</f>
        <v>0</v>
      </c>
      <c r="BR201" s="55">
        <f>BP201*AK201</f>
        <v>0</v>
      </c>
      <c r="BT201" s="3" t="str">
        <f>IF(BG201&lt;&gt;"未",BH201*K201,"")</f>
        <v/>
      </c>
      <c r="BU201" s="3" t="str">
        <f t="shared" si="2"/>
        <v/>
      </c>
      <c r="BV201" s="3" t="str">
        <f t="shared" si="3"/>
        <v/>
      </c>
    </row>
    <row r="202" spans="3:74" ht="10.5" customHeight="1" x14ac:dyDescent="0.15">
      <c r="C202" s="187"/>
      <c r="D202" s="188"/>
      <c r="E202" s="195"/>
      <c r="F202" s="195"/>
      <c r="G202" s="196"/>
      <c r="H202" s="196"/>
      <c r="I202" s="196"/>
      <c r="J202" s="196"/>
      <c r="K202" s="107"/>
      <c r="L202" s="107"/>
      <c r="M202" s="107"/>
      <c r="N202" s="107"/>
      <c r="O202" s="107"/>
      <c r="P202" s="108"/>
      <c r="Q202" s="187"/>
      <c r="R202" s="188"/>
      <c r="S202" s="195"/>
      <c r="T202" s="195"/>
      <c r="U202" s="196"/>
      <c r="V202" s="196"/>
      <c r="W202" s="196"/>
      <c r="X202" s="196"/>
      <c r="Y202" s="107"/>
      <c r="Z202" s="107"/>
      <c r="AA202" s="107"/>
      <c r="AB202" s="107"/>
      <c r="AC202" s="107"/>
      <c r="AD202" s="108"/>
      <c r="AE202" s="187"/>
      <c r="AF202" s="188"/>
      <c r="AG202" s="195"/>
      <c r="AH202" s="195"/>
      <c r="AI202" s="196"/>
      <c r="AJ202" s="196"/>
      <c r="AK202" s="196"/>
      <c r="AL202" s="196"/>
      <c r="AM202" s="107"/>
      <c r="AN202" s="107"/>
      <c r="AO202" s="107"/>
      <c r="AP202" s="107"/>
      <c r="AQ202" s="107"/>
      <c r="AR202" s="108"/>
      <c r="BG202" s="3"/>
      <c r="BH202" s="3"/>
      <c r="BI202" s="54"/>
      <c r="BJ202" s="54"/>
      <c r="BK202" s="4"/>
      <c r="BL202" s="4"/>
      <c r="BM202" s="55"/>
      <c r="BN202" s="55"/>
      <c r="BO202" s="4"/>
      <c r="BP202" s="4"/>
      <c r="BQ202" s="55"/>
      <c r="BR202" s="55"/>
      <c r="BT202" s="3"/>
      <c r="BU202" s="3"/>
      <c r="BV202" s="3"/>
    </row>
    <row r="203" spans="3:74" ht="10.5" customHeight="1" x14ac:dyDescent="0.15">
      <c r="C203" s="187"/>
      <c r="D203" s="188"/>
      <c r="E203" s="195">
        <v>0</v>
      </c>
      <c r="F203" s="195"/>
      <c r="G203" s="196">
        <v>0</v>
      </c>
      <c r="H203" s="196"/>
      <c r="I203" s="196">
        <v>0</v>
      </c>
      <c r="J203" s="196"/>
      <c r="K203" s="107">
        <v>0</v>
      </c>
      <c r="L203" s="107"/>
      <c r="M203" s="107"/>
      <c r="N203" s="107"/>
      <c r="O203" s="107"/>
      <c r="P203" s="108"/>
      <c r="Q203" s="187"/>
      <c r="R203" s="188"/>
      <c r="S203" s="195">
        <v>0</v>
      </c>
      <c r="T203" s="195"/>
      <c r="U203" s="196">
        <v>0</v>
      </c>
      <c r="V203" s="196"/>
      <c r="W203" s="196">
        <v>0</v>
      </c>
      <c r="X203" s="196"/>
      <c r="Y203" s="107">
        <v>0</v>
      </c>
      <c r="Z203" s="107"/>
      <c r="AA203" s="107"/>
      <c r="AB203" s="107"/>
      <c r="AC203" s="107"/>
      <c r="AD203" s="108"/>
      <c r="AE203" s="187"/>
      <c r="AF203" s="188"/>
      <c r="AG203" s="195">
        <v>0</v>
      </c>
      <c r="AH203" s="195"/>
      <c r="AI203" s="196">
        <v>0</v>
      </c>
      <c r="AJ203" s="196"/>
      <c r="AK203" s="196">
        <v>0</v>
      </c>
      <c r="AL203" s="196"/>
      <c r="AM203" s="107">
        <v>0</v>
      </c>
      <c r="AN203" s="107"/>
      <c r="AO203" s="107"/>
      <c r="AP203" s="107"/>
      <c r="AQ203" s="107"/>
      <c r="AR203" s="108"/>
      <c r="AW203" t="b">
        <f>ISBLANK(C203)</f>
        <v>1</v>
      </c>
      <c r="AX203" t="b">
        <f>ISBLANK(Q203)</f>
        <v>1</v>
      </c>
      <c r="AY203" t="b">
        <f>ISBLANK(AE203)</f>
        <v>1</v>
      </c>
      <c r="AZ203" t="b">
        <f>AND(AW203=FALSE,OR(ISBLANK(E203),ISBLANK(G203),ISBLANK(I203),ISBLANK(K203)))</f>
        <v>0</v>
      </c>
      <c r="BA203" t="b">
        <f>AND(AX203=FALSE,OR(ISBLANK(S203),ISBLANK(U203),ISBLANK(W203),ISBLANK(Y203)))</f>
        <v>0</v>
      </c>
      <c r="BB203" t="b">
        <f>AND(AY203=FALSE,OR(ISBLANK(AG203),ISBLANK(AI203),ISBLANK(AK203),ISBLANK(AM203)))</f>
        <v>0</v>
      </c>
      <c r="BG203" s="3" t="str">
        <f>IF(C203&lt;&gt;"",IF(COUNTIF(C203,"*店舗*"),"非住宅",IF(COUNTIF(C203,"*事務*"),"非住宅","住宅")),"未")</f>
        <v>未</v>
      </c>
      <c r="BH203" s="3">
        <f>E203</f>
        <v>0</v>
      </c>
      <c r="BI203" s="54">
        <f>BH203*G203</f>
        <v>0</v>
      </c>
      <c r="BJ203" s="54">
        <f>BH203*I203</f>
        <v>0</v>
      </c>
      <c r="BK203" s="4" t="str">
        <f>IF(Q203&lt;&gt;"",IF(COUNTIF(Q203,"*店舗*"),"非住宅",IF(COUNTIF(Q203,"*事務*"),"非住宅","住宅")),"未")</f>
        <v>未</v>
      </c>
      <c r="BL203" s="4">
        <f>S203</f>
        <v>0</v>
      </c>
      <c r="BM203" s="55">
        <f>BL203*U203</f>
        <v>0</v>
      </c>
      <c r="BN203" s="55">
        <f>BL203*W203</f>
        <v>0</v>
      </c>
      <c r="BO203" s="4" t="str">
        <f t="shared" si="0"/>
        <v>未</v>
      </c>
      <c r="BP203" s="4">
        <f t="shared" si="1"/>
        <v>0</v>
      </c>
      <c r="BQ203" s="55">
        <f>BP203*AI203</f>
        <v>0</v>
      </c>
      <c r="BR203" s="55">
        <f>BP203*AK203</f>
        <v>0</v>
      </c>
      <c r="BT203" s="3" t="str">
        <f>IF(BG203&lt;&gt;"未",BH203*K203,"")</f>
        <v/>
      </c>
      <c r="BU203" s="3" t="str">
        <f t="shared" si="2"/>
        <v/>
      </c>
      <c r="BV203" s="3" t="str">
        <f t="shared" si="3"/>
        <v/>
      </c>
    </row>
    <row r="204" spans="3:74" ht="10.5" customHeight="1" x14ac:dyDescent="0.15">
      <c r="C204" s="187"/>
      <c r="D204" s="188"/>
      <c r="E204" s="195"/>
      <c r="F204" s="195"/>
      <c r="G204" s="196"/>
      <c r="H204" s="196"/>
      <c r="I204" s="196"/>
      <c r="J204" s="196"/>
      <c r="K204" s="107"/>
      <c r="L204" s="107"/>
      <c r="M204" s="107"/>
      <c r="N204" s="107"/>
      <c r="O204" s="107"/>
      <c r="P204" s="108"/>
      <c r="Q204" s="187"/>
      <c r="R204" s="188"/>
      <c r="S204" s="195"/>
      <c r="T204" s="195"/>
      <c r="U204" s="196"/>
      <c r="V204" s="196"/>
      <c r="W204" s="196"/>
      <c r="X204" s="196"/>
      <c r="Y204" s="107"/>
      <c r="Z204" s="107"/>
      <c r="AA204" s="107"/>
      <c r="AB204" s="107"/>
      <c r="AC204" s="107"/>
      <c r="AD204" s="108"/>
      <c r="AE204" s="187"/>
      <c r="AF204" s="188"/>
      <c r="AG204" s="195"/>
      <c r="AH204" s="195"/>
      <c r="AI204" s="196"/>
      <c r="AJ204" s="196"/>
      <c r="AK204" s="196"/>
      <c r="AL204" s="196"/>
      <c r="AM204" s="107"/>
      <c r="AN204" s="107"/>
      <c r="AO204" s="107"/>
      <c r="AP204" s="107"/>
      <c r="AQ204" s="107"/>
      <c r="AR204" s="108"/>
      <c r="BG204" s="3"/>
      <c r="BH204" s="3"/>
      <c r="BI204" s="54"/>
      <c r="BJ204" s="54"/>
      <c r="BK204" s="4"/>
      <c r="BL204" s="4"/>
      <c r="BM204" s="55"/>
      <c r="BN204" s="55"/>
      <c r="BO204" s="4"/>
      <c r="BP204" s="4"/>
      <c r="BQ204" s="55"/>
      <c r="BR204" s="55"/>
      <c r="BT204" s="3"/>
      <c r="BU204" s="3"/>
      <c r="BV204" s="3"/>
    </row>
    <row r="205" spans="3:74" ht="10.5" customHeight="1" x14ac:dyDescent="0.15">
      <c r="C205" s="187"/>
      <c r="D205" s="188"/>
      <c r="E205" s="195">
        <v>0</v>
      </c>
      <c r="F205" s="195"/>
      <c r="G205" s="196">
        <v>0</v>
      </c>
      <c r="H205" s="196"/>
      <c r="I205" s="196">
        <v>0</v>
      </c>
      <c r="J205" s="196"/>
      <c r="K205" s="107">
        <v>0</v>
      </c>
      <c r="L205" s="107"/>
      <c r="M205" s="107"/>
      <c r="N205" s="107"/>
      <c r="O205" s="107"/>
      <c r="P205" s="108"/>
      <c r="Q205" s="187"/>
      <c r="R205" s="188"/>
      <c r="S205" s="195">
        <v>0</v>
      </c>
      <c r="T205" s="195"/>
      <c r="U205" s="196">
        <v>0</v>
      </c>
      <c r="V205" s="196"/>
      <c r="W205" s="196">
        <v>0</v>
      </c>
      <c r="X205" s="196"/>
      <c r="Y205" s="107">
        <v>0</v>
      </c>
      <c r="Z205" s="107"/>
      <c r="AA205" s="107"/>
      <c r="AB205" s="107"/>
      <c r="AC205" s="107"/>
      <c r="AD205" s="108"/>
      <c r="AE205" s="187"/>
      <c r="AF205" s="188"/>
      <c r="AG205" s="195">
        <v>0</v>
      </c>
      <c r="AH205" s="195"/>
      <c r="AI205" s="196">
        <v>0</v>
      </c>
      <c r="AJ205" s="196"/>
      <c r="AK205" s="196">
        <v>0</v>
      </c>
      <c r="AL205" s="196"/>
      <c r="AM205" s="107">
        <v>0</v>
      </c>
      <c r="AN205" s="107"/>
      <c r="AO205" s="107"/>
      <c r="AP205" s="107"/>
      <c r="AQ205" s="107"/>
      <c r="AR205" s="108"/>
      <c r="AW205" t="b">
        <f>ISBLANK(C205)</f>
        <v>1</v>
      </c>
      <c r="AX205" t="b">
        <f>ISBLANK(Q205)</f>
        <v>1</v>
      </c>
      <c r="AY205" t="b">
        <f>ISBLANK(AE205)</f>
        <v>1</v>
      </c>
      <c r="AZ205" t="b">
        <f>AND(AW205=FALSE,OR(ISBLANK(E205),ISBLANK(G205),ISBLANK(I205),ISBLANK(K205)))</f>
        <v>0</v>
      </c>
      <c r="BA205" t="b">
        <f>AND(AX205=FALSE,OR(ISBLANK(S205),ISBLANK(U205),ISBLANK(W205),ISBLANK(Y205)))</f>
        <v>0</v>
      </c>
      <c r="BB205" t="b">
        <f>AND(AY205=FALSE,OR(ISBLANK(AG205),ISBLANK(AI205),ISBLANK(AK205),ISBLANK(AM205)))</f>
        <v>0</v>
      </c>
      <c r="BG205" s="3" t="str">
        <f>IF(C205&lt;&gt;"",IF(COUNTIF(C205,"*店舗*"),"非住宅",IF(COUNTIF(C205,"*事務*"),"非住宅","住宅")),"未")</f>
        <v>未</v>
      </c>
      <c r="BH205" s="3">
        <f>E205</f>
        <v>0</v>
      </c>
      <c r="BI205" s="54">
        <f>BH205*G205</f>
        <v>0</v>
      </c>
      <c r="BJ205" s="54">
        <f>BH205*I205</f>
        <v>0</v>
      </c>
      <c r="BK205" s="4" t="str">
        <f>IF(Q205&lt;&gt;"",IF(COUNTIF(Q205,"*店舗*"),"非住宅",IF(COUNTIF(Q205,"*事務*"),"非住宅","住宅")),"未")</f>
        <v>未</v>
      </c>
      <c r="BL205" s="4">
        <f>S205</f>
        <v>0</v>
      </c>
      <c r="BM205" s="55">
        <f>BL205*U205</f>
        <v>0</v>
      </c>
      <c r="BN205" s="55">
        <f>BL205*W205</f>
        <v>0</v>
      </c>
      <c r="BO205" s="4" t="str">
        <f t="shared" si="0"/>
        <v>未</v>
      </c>
      <c r="BP205" s="4">
        <f t="shared" si="1"/>
        <v>0</v>
      </c>
      <c r="BQ205" s="55">
        <f>BP205*AI205</f>
        <v>0</v>
      </c>
      <c r="BR205" s="55">
        <f>BP205*AK205</f>
        <v>0</v>
      </c>
      <c r="BT205" s="3" t="str">
        <f>IF(BG205&lt;&gt;"未",BH205*K205,"")</f>
        <v/>
      </c>
      <c r="BU205" s="3" t="str">
        <f t="shared" si="2"/>
        <v/>
      </c>
      <c r="BV205" s="3" t="str">
        <f t="shared" si="3"/>
        <v/>
      </c>
    </row>
    <row r="206" spans="3:74" ht="10.5" customHeight="1" x14ac:dyDescent="0.15">
      <c r="C206" s="187"/>
      <c r="D206" s="188"/>
      <c r="E206" s="195"/>
      <c r="F206" s="195"/>
      <c r="G206" s="196"/>
      <c r="H206" s="196"/>
      <c r="I206" s="196"/>
      <c r="J206" s="196"/>
      <c r="K206" s="107"/>
      <c r="L206" s="107"/>
      <c r="M206" s="107"/>
      <c r="N206" s="107"/>
      <c r="O206" s="107"/>
      <c r="P206" s="108"/>
      <c r="Q206" s="187"/>
      <c r="R206" s="188"/>
      <c r="S206" s="195"/>
      <c r="T206" s="195"/>
      <c r="U206" s="196"/>
      <c r="V206" s="196"/>
      <c r="W206" s="196"/>
      <c r="X206" s="196"/>
      <c r="Y206" s="107"/>
      <c r="Z206" s="107"/>
      <c r="AA206" s="107"/>
      <c r="AB206" s="107"/>
      <c r="AC206" s="107"/>
      <c r="AD206" s="108"/>
      <c r="AE206" s="187"/>
      <c r="AF206" s="188"/>
      <c r="AG206" s="195"/>
      <c r="AH206" s="195"/>
      <c r="AI206" s="196"/>
      <c r="AJ206" s="196"/>
      <c r="AK206" s="196"/>
      <c r="AL206" s="196"/>
      <c r="AM206" s="107"/>
      <c r="AN206" s="107"/>
      <c r="AO206" s="107"/>
      <c r="AP206" s="107"/>
      <c r="AQ206" s="107"/>
      <c r="AR206" s="108"/>
      <c r="BG206" s="3"/>
      <c r="BH206" s="3"/>
      <c r="BI206" s="54"/>
      <c r="BJ206" s="54"/>
      <c r="BK206" s="4"/>
      <c r="BL206" s="4"/>
      <c r="BM206" s="55"/>
      <c r="BN206" s="55"/>
      <c r="BO206" s="4"/>
      <c r="BP206" s="4"/>
      <c r="BQ206" s="55"/>
      <c r="BR206" s="55"/>
      <c r="BT206" s="3"/>
      <c r="BU206" s="3"/>
      <c r="BV206" s="3"/>
    </row>
    <row r="207" spans="3:74" ht="10.5" customHeight="1" x14ac:dyDescent="0.15">
      <c r="C207" s="187"/>
      <c r="D207" s="188"/>
      <c r="E207" s="195">
        <v>0</v>
      </c>
      <c r="F207" s="195"/>
      <c r="G207" s="196">
        <v>0</v>
      </c>
      <c r="H207" s="196"/>
      <c r="I207" s="196">
        <v>0</v>
      </c>
      <c r="J207" s="196"/>
      <c r="K207" s="107">
        <v>0</v>
      </c>
      <c r="L207" s="107"/>
      <c r="M207" s="107"/>
      <c r="N207" s="107"/>
      <c r="O207" s="107"/>
      <c r="P207" s="108"/>
      <c r="Q207" s="187"/>
      <c r="R207" s="188"/>
      <c r="S207" s="195">
        <v>0</v>
      </c>
      <c r="T207" s="195"/>
      <c r="U207" s="196">
        <v>0</v>
      </c>
      <c r="V207" s="196"/>
      <c r="W207" s="196">
        <v>0</v>
      </c>
      <c r="X207" s="196"/>
      <c r="Y207" s="107">
        <v>0</v>
      </c>
      <c r="Z207" s="107"/>
      <c r="AA207" s="107"/>
      <c r="AB207" s="107"/>
      <c r="AC207" s="107"/>
      <c r="AD207" s="108"/>
      <c r="AE207" s="187"/>
      <c r="AF207" s="188"/>
      <c r="AG207" s="195">
        <v>0</v>
      </c>
      <c r="AH207" s="195"/>
      <c r="AI207" s="196">
        <v>0</v>
      </c>
      <c r="AJ207" s="196"/>
      <c r="AK207" s="196">
        <v>0</v>
      </c>
      <c r="AL207" s="196"/>
      <c r="AM207" s="107">
        <v>0</v>
      </c>
      <c r="AN207" s="107"/>
      <c r="AO207" s="107"/>
      <c r="AP207" s="107"/>
      <c r="AQ207" s="107"/>
      <c r="AR207" s="108"/>
      <c r="AW207" t="b">
        <f>ISBLANK(C207)</f>
        <v>1</v>
      </c>
      <c r="AX207" t="b">
        <f>ISBLANK(Q207)</f>
        <v>1</v>
      </c>
      <c r="AY207" t="b">
        <f>ISBLANK(AE207)</f>
        <v>1</v>
      </c>
      <c r="AZ207" t="b">
        <f>AND(AW207=FALSE,OR(ISBLANK(E207),ISBLANK(G207),ISBLANK(I207),ISBLANK(K207)))</f>
        <v>0</v>
      </c>
      <c r="BA207" t="b">
        <f>AND(AX207=FALSE,OR(ISBLANK(S207),ISBLANK(U207),ISBLANK(W207),ISBLANK(Y207)))</f>
        <v>0</v>
      </c>
      <c r="BB207" t="b">
        <f>AND(AY207=FALSE,OR(ISBLANK(AG207),ISBLANK(AI207),ISBLANK(AK207),ISBLANK(AM207)))</f>
        <v>0</v>
      </c>
      <c r="BG207" s="3" t="str">
        <f>IF(C207&lt;&gt;"",IF(COUNTIF(C207,"*店舗*"),"非住宅",IF(COUNTIF(C207,"*事務*"),"非住宅","住宅")),"未")</f>
        <v>未</v>
      </c>
      <c r="BH207" s="3">
        <f>E207</f>
        <v>0</v>
      </c>
      <c r="BI207" s="54">
        <f>BH207*G207</f>
        <v>0</v>
      </c>
      <c r="BJ207" s="54">
        <f>BH207*I207</f>
        <v>0</v>
      </c>
      <c r="BK207" s="4" t="str">
        <f>IF(Q207&lt;&gt;"",IF(COUNTIF(Q207,"*店舗*"),"非住宅",IF(COUNTIF(Q207,"*事務*"),"非住宅","住宅")),"未")</f>
        <v>未</v>
      </c>
      <c r="BL207" s="4">
        <f>S207</f>
        <v>0</v>
      </c>
      <c r="BM207" s="55">
        <f>BL207*U207</f>
        <v>0</v>
      </c>
      <c r="BN207" s="55">
        <f>BL207*W207</f>
        <v>0</v>
      </c>
      <c r="BO207" s="4" t="str">
        <f t="shared" si="0"/>
        <v>未</v>
      </c>
      <c r="BP207" s="4">
        <f t="shared" si="1"/>
        <v>0</v>
      </c>
      <c r="BQ207" s="55">
        <f>BP207*AI207</f>
        <v>0</v>
      </c>
      <c r="BR207" s="55">
        <f>BP207*AK207</f>
        <v>0</v>
      </c>
      <c r="BT207" s="3" t="str">
        <f>IF(BG207&lt;&gt;"未",BH207*K207,"")</f>
        <v/>
      </c>
      <c r="BU207" s="3" t="str">
        <f t="shared" si="2"/>
        <v/>
      </c>
      <c r="BV207" s="3" t="str">
        <f t="shared" si="3"/>
        <v/>
      </c>
    </row>
    <row r="208" spans="3:74" ht="10.5" customHeight="1" x14ac:dyDescent="0.15">
      <c r="C208" s="187"/>
      <c r="D208" s="188"/>
      <c r="E208" s="195"/>
      <c r="F208" s="195"/>
      <c r="G208" s="196"/>
      <c r="H208" s="196"/>
      <c r="I208" s="196"/>
      <c r="J208" s="196"/>
      <c r="K208" s="107"/>
      <c r="L208" s="107"/>
      <c r="M208" s="107"/>
      <c r="N208" s="107"/>
      <c r="O208" s="107"/>
      <c r="P208" s="108"/>
      <c r="Q208" s="187"/>
      <c r="R208" s="188"/>
      <c r="S208" s="195"/>
      <c r="T208" s="195"/>
      <c r="U208" s="196"/>
      <c r="V208" s="196"/>
      <c r="W208" s="196"/>
      <c r="X208" s="196"/>
      <c r="Y208" s="107"/>
      <c r="Z208" s="107"/>
      <c r="AA208" s="107"/>
      <c r="AB208" s="107"/>
      <c r="AC208" s="107"/>
      <c r="AD208" s="108"/>
      <c r="AE208" s="187"/>
      <c r="AF208" s="188"/>
      <c r="AG208" s="195"/>
      <c r="AH208" s="195"/>
      <c r="AI208" s="196"/>
      <c r="AJ208" s="196"/>
      <c r="AK208" s="196"/>
      <c r="AL208" s="196"/>
      <c r="AM208" s="107"/>
      <c r="AN208" s="107"/>
      <c r="AO208" s="107"/>
      <c r="AP208" s="107"/>
      <c r="AQ208" s="107"/>
      <c r="AR208" s="108"/>
      <c r="BG208" s="3"/>
      <c r="BH208" s="3"/>
      <c r="BI208" s="54"/>
      <c r="BJ208" s="54"/>
      <c r="BK208" s="4"/>
      <c r="BL208" s="4"/>
      <c r="BM208" s="55"/>
      <c r="BN208" s="55"/>
      <c r="BO208" s="4"/>
      <c r="BP208" s="4"/>
      <c r="BQ208" s="55"/>
      <c r="BR208" s="55"/>
      <c r="BT208" s="3"/>
      <c r="BU208" s="3"/>
      <c r="BV208" s="3"/>
    </row>
    <row r="209" spans="2:74" ht="10.5" customHeight="1" x14ac:dyDescent="0.15">
      <c r="C209" s="187"/>
      <c r="D209" s="188"/>
      <c r="E209" s="195">
        <v>0</v>
      </c>
      <c r="F209" s="195"/>
      <c r="G209" s="196">
        <v>0</v>
      </c>
      <c r="H209" s="196"/>
      <c r="I209" s="196">
        <v>0</v>
      </c>
      <c r="J209" s="196"/>
      <c r="K209" s="107">
        <v>0</v>
      </c>
      <c r="L209" s="107"/>
      <c r="M209" s="107"/>
      <c r="N209" s="107"/>
      <c r="O209" s="107"/>
      <c r="P209" s="108"/>
      <c r="Q209" s="187"/>
      <c r="R209" s="188"/>
      <c r="S209" s="195">
        <v>0</v>
      </c>
      <c r="T209" s="195"/>
      <c r="U209" s="196">
        <v>0</v>
      </c>
      <c r="V209" s="196"/>
      <c r="W209" s="196">
        <v>0</v>
      </c>
      <c r="X209" s="196"/>
      <c r="Y209" s="107">
        <v>0</v>
      </c>
      <c r="Z209" s="107"/>
      <c r="AA209" s="107"/>
      <c r="AB209" s="107"/>
      <c r="AC209" s="107"/>
      <c r="AD209" s="108"/>
      <c r="AE209" s="187"/>
      <c r="AF209" s="188"/>
      <c r="AG209" s="195">
        <v>0</v>
      </c>
      <c r="AH209" s="195"/>
      <c r="AI209" s="196">
        <v>0</v>
      </c>
      <c r="AJ209" s="196"/>
      <c r="AK209" s="196">
        <v>0</v>
      </c>
      <c r="AL209" s="196"/>
      <c r="AM209" s="107">
        <v>0</v>
      </c>
      <c r="AN209" s="107"/>
      <c r="AO209" s="107"/>
      <c r="AP209" s="107"/>
      <c r="AQ209" s="107"/>
      <c r="AR209" s="108"/>
      <c r="AW209" t="b">
        <f>ISBLANK(C209)</f>
        <v>1</v>
      </c>
      <c r="AX209" t="b">
        <f>ISBLANK(Q209)</f>
        <v>1</v>
      </c>
      <c r="AY209" t="b">
        <f>ISBLANK(AE209)</f>
        <v>1</v>
      </c>
      <c r="AZ209" t="b">
        <f>AND(AW209=FALSE,OR(ISBLANK(E209),ISBLANK(G209),ISBLANK(I209),ISBLANK(K209)))</f>
        <v>0</v>
      </c>
      <c r="BA209" t="b">
        <f>AND(AX209=FALSE,OR(ISBLANK(S209),ISBLANK(U209),ISBLANK(W209),ISBLANK(Y209)))</f>
        <v>0</v>
      </c>
      <c r="BB209" t="b">
        <f>AND(AY209=FALSE,OR(ISBLANK(AG209),ISBLANK(AI209),ISBLANK(AK209),ISBLANK(AM209)))</f>
        <v>0</v>
      </c>
      <c r="BG209" s="3" t="str">
        <f>IF(C209&lt;&gt;"",IF(COUNTIF(C209,"*店舗*"),"非住宅",IF(COUNTIF(C209,"*事務*"),"非住宅","住宅")),"未")</f>
        <v>未</v>
      </c>
      <c r="BH209" s="3">
        <f>E209</f>
        <v>0</v>
      </c>
      <c r="BI209" s="54">
        <f>BH209*G209</f>
        <v>0</v>
      </c>
      <c r="BJ209" s="54">
        <f>BH209*I209</f>
        <v>0</v>
      </c>
      <c r="BK209" s="4" t="str">
        <f>IF(Q209&lt;&gt;"",IF(COUNTIF(Q209,"*店舗*"),"非住宅",IF(COUNTIF(Q209,"*事務*"),"非住宅","住宅")),"未")</f>
        <v>未</v>
      </c>
      <c r="BL209" s="4">
        <f>S209</f>
        <v>0</v>
      </c>
      <c r="BM209" s="55">
        <f>BL209*U209</f>
        <v>0</v>
      </c>
      <c r="BN209" s="55">
        <f>BL209*W209</f>
        <v>0</v>
      </c>
      <c r="BO209" s="4" t="str">
        <f t="shared" si="0"/>
        <v>未</v>
      </c>
      <c r="BP209" s="4">
        <f t="shared" si="1"/>
        <v>0</v>
      </c>
      <c r="BQ209" s="55">
        <f>BP209*AI209</f>
        <v>0</v>
      </c>
      <c r="BR209" s="55">
        <f>BP209*AK209</f>
        <v>0</v>
      </c>
      <c r="BT209" s="3" t="str">
        <f>IF(BG209&lt;&gt;"未",BH209*K209,"")</f>
        <v/>
      </c>
      <c r="BU209" s="3" t="str">
        <f t="shared" si="2"/>
        <v/>
      </c>
      <c r="BV209" s="3" t="str">
        <f t="shared" si="3"/>
        <v/>
      </c>
    </row>
    <row r="210" spans="2:74" ht="10.5" customHeight="1" x14ac:dyDescent="0.15">
      <c r="C210" s="187"/>
      <c r="D210" s="188"/>
      <c r="E210" s="195"/>
      <c r="F210" s="195"/>
      <c r="G210" s="196"/>
      <c r="H210" s="196"/>
      <c r="I210" s="196"/>
      <c r="J210" s="196"/>
      <c r="K210" s="107"/>
      <c r="L210" s="107"/>
      <c r="M210" s="107"/>
      <c r="N210" s="107"/>
      <c r="O210" s="107"/>
      <c r="P210" s="108"/>
      <c r="Q210" s="187"/>
      <c r="R210" s="188"/>
      <c r="S210" s="195"/>
      <c r="T210" s="195"/>
      <c r="U210" s="196"/>
      <c r="V210" s="196"/>
      <c r="W210" s="196"/>
      <c r="X210" s="196"/>
      <c r="Y210" s="107"/>
      <c r="Z210" s="107"/>
      <c r="AA210" s="107"/>
      <c r="AB210" s="107"/>
      <c r="AC210" s="107"/>
      <c r="AD210" s="108"/>
      <c r="AE210" s="187"/>
      <c r="AF210" s="188"/>
      <c r="AG210" s="195"/>
      <c r="AH210" s="195"/>
      <c r="AI210" s="196"/>
      <c r="AJ210" s="196"/>
      <c r="AK210" s="196"/>
      <c r="AL210" s="196"/>
      <c r="AM210" s="107"/>
      <c r="AN210" s="107"/>
      <c r="AO210" s="107"/>
      <c r="AP210" s="107"/>
      <c r="AQ210" s="107"/>
      <c r="AR210" s="108"/>
      <c r="BG210" s="3"/>
      <c r="BH210" s="3"/>
      <c r="BI210" s="54"/>
      <c r="BJ210" s="54"/>
      <c r="BK210" s="4"/>
      <c r="BL210" s="4"/>
      <c r="BM210" s="55"/>
      <c r="BN210" s="55"/>
      <c r="BO210" s="4"/>
      <c r="BP210" s="4"/>
      <c r="BQ210" s="55"/>
      <c r="BR210" s="55"/>
      <c r="BT210" s="3"/>
      <c r="BU210" s="3"/>
      <c r="BV210" s="3"/>
    </row>
    <row r="211" spans="2:74" ht="10.5" customHeight="1" x14ac:dyDescent="0.15">
      <c r="C211" s="187"/>
      <c r="D211" s="188"/>
      <c r="E211" s="195">
        <v>0</v>
      </c>
      <c r="F211" s="195"/>
      <c r="G211" s="196">
        <v>0</v>
      </c>
      <c r="H211" s="196"/>
      <c r="I211" s="196">
        <v>0</v>
      </c>
      <c r="J211" s="196"/>
      <c r="K211" s="107">
        <v>0</v>
      </c>
      <c r="L211" s="107"/>
      <c r="M211" s="107"/>
      <c r="N211" s="107"/>
      <c r="O211" s="107"/>
      <c r="P211" s="108"/>
      <c r="Q211" s="187"/>
      <c r="R211" s="188"/>
      <c r="S211" s="195">
        <v>0</v>
      </c>
      <c r="T211" s="195"/>
      <c r="U211" s="196">
        <v>0</v>
      </c>
      <c r="V211" s="196"/>
      <c r="W211" s="196">
        <v>0</v>
      </c>
      <c r="X211" s="196"/>
      <c r="Y211" s="107">
        <v>0</v>
      </c>
      <c r="Z211" s="107"/>
      <c r="AA211" s="107"/>
      <c r="AB211" s="107"/>
      <c r="AC211" s="107"/>
      <c r="AD211" s="108"/>
      <c r="AE211" s="187"/>
      <c r="AF211" s="188"/>
      <c r="AG211" s="195">
        <v>0</v>
      </c>
      <c r="AH211" s="195"/>
      <c r="AI211" s="196">
        <v>0</v>
      </c>
      <c r="AJ211" s="196"/>
      <c r="AK211" s="196">
        <v>0</v>
      </c>
      <c r="AL211" s="196"/>
      <c r="AM211" s="107">
        <v>0</v>
      </c>
      <c r="AN211" s="107"/>
      <c r="AO211" s="107"/>
      <c r="AP211" s="107"/>
      <c r="AQ211" s="107"/>
      <c r="AR211" s="108"/>
      <c r="AW211" t="b">
        <f>ISBLANK(C211)</f>
        <v>1</v>
      </c>
      <c r="AX211" t="b">
        <f>ISBLANK(Q211)</f>
        <v>1</v>
      </c>
      <c r="AY211" t="b">
        <f>ISBLANK(AE211)</f>
        <v>1</v>
      </c>
      <c r="AZ211" t="b">
        <f>AND(AW211=FALSE,OR(ISBLANK(E211),ISBLANK(G211),ISBLANK(I211),ISBLANK(K211)))</f>
        <v>0</v>
      </c>
      <c r="BA211" t="b">
        <f>AND(AX211=FALSE,OR(ISBLANK(S211),ISBLANK(U211),ISBLANK(W211),ISBLANK(Y211)))</f>
        <v>0</v>
      </c>
      <c r="BB211" t="b">
        <f>AND(AY211=FALSE,OR(ISBLANK(AG211),ISBLANK(AI211),ISBLANK(AK211),ISBLANK(AM211)))</f>
        <v>0</v>
      </c>
      <c r="BG211" s="3" t="str">
        <f>IF(C211&lt;&gt;"",IF(COUNTIF(C211,"*店舗*"),"非住宅",IF(COUNTIF(C211,"*事務*"),"非住宅","住宅")),"未")</f>
        <v>未</v>
      </c>
      <c r="BH211" s="3">
        <f>E211</f>
        <v>0</v>
      </c>
      <c r="BI211" s="54">
        <f>BH211*G211</f>
        <v>0</v>
      </c>
      <c r="BJ211" s="54">
        <f>BH211*I211</f>
        <v>0</v>
      </c>
      <c r="BK211" s="4" t="str">
        <f>IF(Q211&lt;&gt;"",IF(COUNTIF(Q211,"*店舗*"),"非住宅",IF(COUNTIF(Q211,"*事務*"),"非住宅","住宅")),"未")</f>
        <v>未</v>
      </c>
      <c r="BL211" s="4">
        <f>S211</f>
        <v>0</v>
      </c>
      <c r="BM211" s="55">
        <f>BL211*U211</f>
        <v>0</v>
      </c>
      <c r="BN211" s="55">
        <f>BL211*W211</f>
        <v>0</v>
      </c>
      <c r="BO211" s="4" t="str">
        <f t="shared" si="0"/>
        <v>未</v>
      </c>
      <c r="BP211" s="4">
        <f t="shared" si="1"/>
        <v>0</v>
      </c>
      <c r="BQ211" s="55">
        <f>BP211*AI211</f>
        <v>0</v>
      </c>
      <c r="BR211" s="55">
        <f>BP211*AK211</f>
        <v>0</v>
      </c>
      <c r="BT211" s="3" t="str">
        <f>IF(BG211&lt;&gt;"未",BH211*K211,"")</f>
        <v/>
      </c>
      <c r="BU211" s="3" t="str">
        <f t="shared" si="2"/>
        <v/>
      </c>
      <c r="BV211" s="3" t="str">
        <f t="shared" si="3"/>
        <v/>
      </c>
    </row>
    <row r="212" spans="2:74" ht="10.5" customHeight="1" x14ac:dyDescent="0.15">
      <c r="C212" s="187"/>
      <c r="D212" s="188"/>
      <c r="E212" s="195"/>
      <c r="F212" s="195"/>
      <c r="G212" s="196"/>
      <c r="H212" s="196"/>
      <c r="I212" s="196"/>
      <c r="J212" s="196"/>
      <c r="K212" s="107"/>
      <c r="L212" s="107"/>
      <c r="M212" s="107"/>
      <c r="N212" s="107"/>
      <c r="O212" s="107"/>
      <c r="P212" s="108"/>
      <c r="Q212" s="187"/>
      <c r="R212" s="188"/>
      <c r="S212" s="195"/>
      <c r="T212" s="195"/>
      <c r="U212" s="196"/>
      <c r="V212" s="196"/>
      <c r="W212" s="196"/>
      <c r="X212" s="196"/>
      <c r="Y212" s="107"/>
      <c r="Z212" s="107"/>
      <c r="AA212" s="107"/>
      <c r="AB212" s="107"/>
      <c r="AC212" s="107"/>
      <c r="AD212" s="108"/>
      <c r="AE212" s="187"/>
      <c r="AF212" s="188"/>
      <c r="AG212" s="195"/>
      <c r="AH212" s="195"/>
      <c r="AI212" s="196"/>
      <c r="AJ212" s="196"/>
      <c r="AK212" s="196"/>
      <c r="AL212" s="196"/>
      <c r="AM212" s="107"/>
      <c r="AN212" s="107"/>
      <c r="AO212" s="107"/>
      <c r="AP212" s="107"/>
      <c r="AQ212" s="107"/>
      <c r="AR212" s="108"/>
      <c r="BG212" s="3"/>
      <c r="BH212" s="3"/>
      <c r="BI212" s="54"/>
      <c r="BJ212" s="54"/>
      <c r="BK212" s="4"/>
      <c r="BL212" s="4"/>
      <c r="BM212" s="55"/>
      <c r="BN212" s="55"/>
      <c r="BO212" s="4"/>
      <c r="BP212" s="4"/>
      <c r="BQ212" s="55"/>
      <c r="BR212" s="55"/>
      <c r="BT212" s="3"/>
      <c r="BU212" s="3"/>
      <c r="BV212" s="3"/>
    </row>
    <row r="213" spans="2:74" ht="10.5" customHeight="1" x14ac:dyDescent="0.15">
      <c r="C213" s="187"/>
      <c r="D213" s="188"/>
      <c r="E213" s="195">
        <v>0</v>
      </c>
      <c r="F213" s="195"/>
      <c r="G213" s="196">
        <v>0</v>
      </c>
      <c r="H213" s="196"/>
      <c r="I213" s="196">
        <v>0</v>
      </c>
      <c r="J213" s="196"/>
      <c r="K213" s="107">
        <v>0</v>
      </c>
      <c r="L213" s="107"/>
      <c r="M213" s="107"/>
      <c r="N213" s="107"/>
      <c r="O213" s="107"/>
      <c r="P213" s="108"/>
      <c r="Q213" s="187"/>
      <c r="R213" s="188"/>
      <c r="S213" s="195">
        <v>0</v>
      </c>
      <c r="T213" s="195"/>
      <c r="U213" s="196">
        <v>0</v>
      </c>
      <c r="V213" s="196"/>
      <c r="W213" s="196">
        <v>0</v>
      </c>
      <c r="X213" s="196"/>
      <c r="Y213" s="107">
        <v>0</v>
      </c>
      <c r="Z213" s="107"/>
      <c r="AA213" s="107"/>
      <c r="AB213" s="107"/>
      <c r="AC213" s="107"/>
      <c r="AD213" s="108"/>
      <c r="AE213" s="187"/>
      <c r="AF213" s="188"/>
      <c r="AG213" s="195">
        <v>0</v>
      </c>
      <c r="AH213" s="195"/>
      <c r="AI213" s="196">
        <v>0</v>
      </c>
      <c r="AJ213" s="196"/>
      <c r="AK213" s="196">
        <v>0</v>
      </c>
      <c r="AL213" s="196"/>
      <c r="AM213" s="107">
        <v>0</v>
      </c>
      <c r="AN213" s="107"/>
      <c r="AO213" s="107"/>
      <c r="AP213" s="107"/>
      <c r="AQ213" s="107"/>
      <c r="AR213" s="108"/>
      <c r="AW213" t="b">
        <f>ISBLANK(C213)</f>
        <v>1</v>
      </c>
      <c r="AX213" t="b">
        <f>ISBLANK(Q213)</f>
        <v>1</v>
      </c>
      <c r="AY213" t="b">
        <f>ISBLANK(AE213)</f>
        <v>1</v>
      </c>
      <c r="AZ213" t="b">
        <f>AND(AW213=FALSE,OR(ISBLANK(E213),ISBLANK(G213),ISBLANK(I213),ISBLANK(K213)))</f>
        <v>0</v>
      </c>
      <c r="BA213" t="b">
        <f>AND(AX213=FALSE,OR(ISBLANK(S213),ISBLANK(U213),ISBLANK(W213),ISBLANK(Y213)))</f>
        <v>0</v>
      </c>
      <c r="BB213" t="b">
        <f>AND(AY213=FALSE,OR(ISBLANK(AG213),ISBLANK(AI213),ISBLANK(AK213),ISBLANK(AM213)))</f>
        <v>0</v>
      </c>
      <c r="BG213" s="3" t="str">
        <f>IF(C213&lt;&gt;"",IF(COUNTIF(C213,"*店舗*"),"非住宅",IF(COUNTIF(C213,"*事務*"),"非住宅","住宅")),"未")</f>
        <v>未</v>
      </c>
      <c r="BH213" s="3">
        <f>E213</f>
        <v>0</v>
      </c>
      <c r="BI213" s="54">
        <f>BH213*G213</f>
        <v>0</v>
      </c>
      <c r="BJ213" s="54">
        <f>BH213*I213</f>
        <v>0</v>
      </c>
      <c r="BK213" s="4" t="str">
        <f>IF(Q213&lt;&gt;"",IF(COUNTIF(Q213,"*店舗*"),"非住宅",IF(COUNTIF(Q213,"*事務*"),"非住宅","住宅")),"未")</f>
        <v>未</v>
      </c>
      <c r="BL213" s="4">
        <f>S213</f>
        <v>0</v>
      </c>
      <c r="BM213" s="55">
        <f>BL213*U213</f>
        <v>0</v>
      </c>
      <c r="BN213" s="55">
        <f>BL213*W213</f>
        <v>0</v>
      </c>
      <c r="BO213" s="4" t="str">
        <f t="shared" si="0"/>
        <v>未</v>
      </c>
      <c r="BP213" s="4">
        <f t="shared" si="1"/>
        <v>0</v>
      </c>
      <c r="BQ213" s="55">
        <f>BP213*AI213</f>
        <v>0</v>
      </c>
      <c r="BR213" s="55">
        <f>BP213*AK213</f>
        <v>0</v>
      </c>
      <c r="BT213" s="3" t="str">
        <f>IF(BG213&lt;&gt;"未",BH213*K213,"")</f>
        <v/>
      </c>
      <c r="BU213" s="3" t="str">
        <f t="shared" si="2"/>
        <v/>
      </c>
      <c r="BV213" s="3" t="str">
        <f t="shared" si="3"/>
        <v/>
      </c>
    </row>
    <row r="214" spans="2:74" ht="10.5" customHeight="1" x14ac:dyDescent="0.15">
      <c r="C214" s="187"/>
      <c r="D214" s="188"/>
      <c r="E214" s="195"/>
      <c r="F214" s="195"/>
      <c r="G214" s="196"/>
      <c r="H214" s="196"/>
      <c r="I214" s="196"/>
      <c r="J214" s="196"/>
      <c r="K214" s="107"/>
      <c r="L214" s="107"/>
      <c r="M214" s="107"/>
      <c r="N214" s="107"/>
      <c r="O214" s="107"/>
      <c r="P214" s="108"/>
      <c r="Q214" s="187"/>
      <c r="R214" s="188"/>
      <c r="S214" s="195"/>
      <c r="T214" s="195"/>
      <c r="U214" s="196"/>
      <c r="V214" s="196"/>
      <c r="W214" s="196"/>
      <c r="X214" s="196"/>
      <c r="Y214" s="107"/>
      <c r="Z214" s="107"/>
      <c r="AA214" s="107"/>
      <c r="AB214" s="107"/>
      <c r="AC214" s="107"/>
      <c r="AD214" s="108"/>
      <c r="AE214" s="187"/>
      <c r="AF214" s="188"/>
      <c r="AG214" s="195"/>
      <c r="AH214" s="195"/>
      <c r="AI214" s="196"/>
      <c r="AJ214" s="196"/>
      <c r="AK214" s="196"/>
      <c r="AL214" s="196"/>
      <c r="AM214" s="107"/>
      <c r="AN214" s="107"/>
      <c r="AO214" s="107"/>
      <c r="AP214" s="107"/>
      <c r="AQ214" s="107"/>
      <c r="AR214" s="108"/>
      <c r="BG214" s="3"/>
      <c r="BH214" s="3"/>
      <c r="BI214" s="54"/>
      <c r="BJ214" s="54"/>
      <c r="BK214" s="4"/>
      <c r="BL214" s="4"/>
      <c r="BM214" s="55"/>
      <c r="BN214" s="55"/>
      <c r="BO214" s="4"/>
      <c r="BP214" s="4"/>
      <c r="BQ214" s="55"/>
      <c r="BR214" s="55"/>
      <c r="BT214" s="3"/>
      <c r="BU214" s="3"/>
      <c r="BV214" s="3"/>
    </row>
    <row r="215" spans="2:74" ht="10.5" customHeight="1" x14ac:dyDescent="0.15">
      <c r="C215" s="189"/>
      <c r="D215" s="190"/>
      <c r="E215" s="193">
        <v>0</v>
      </c>
      <c r="F215" s="193"/>
      <c r="G215" s="197">
        <v>0</v>
      </c>
      <c r="H215" s="197"/>
      <c r="I215" s="197">
        <v>0</v>
      </c>
      <c r="J215" s="197"/>
      <c r="K215" s="199">
        <v>0</v>
      </c>
      <c r="L215" s="199"/>
      <c r="M215" s="199"/>
      <c r="N215" s="199"/>
      <c r="O215" s="199"/>
      <c r="P215" s="200"/>
      <c r="Q215" s="189"/>
      <c r="R215" s="190"/>
      <c r="S215" s="193">
        <v>0</v>
      </c>
      <c r="T215" s="193"/>
      <c r="U215" s="197">
        <v>0</v>
      </c>
      <c r="V215" s="197"/>
      <c r="W215" s="197">
        <v>0</v>
      </c>
      <c r="X215" s="197"/>
      <c r="Y215" s="199">
        <v>0</v>
      </c>
      <c r="Z215" s="199"/>
      <c r="AA215" s="199"/>
      <c r="AB215" s="199"/>
      <c r="AC215" s="199"/>
      <c r="AD215" s="200"/>
      <c r="AE215" s="189"/>
      <c r="AF215" s="190"/>
      <c r="AG215" s="193">
        <v>0</v>
      </c>
      <c r="AH215" s="193"/>
      <c r="AI215" s="197">
        <v>0</v>
      </c>
      <c r="AJ215" s="197"/>
      <c r="AK215" s="197">
        <v>0</v>
      </c>
      <c r="AL215" s="197"/>
      <c r="AM215" s="199">
        <v>0</v>
      </c>
      <c r="AN215" s="199"/>
      <c r="AO215" s="199"/>
      <c r="AP215" s="199"/>
      <c r="AQ215" s="199"/>
      <c r="AR215" s="200"/>
      <c r="AW215" t="b">
        <f>ISBLANK(C215)</f>
        <v>1</v>
      </c>
      <c r="AX215" t="b">
        <f>ISBLANK(Q215)</f>
        <v>1</v>
      </c>
      <c r="AY215" t="b">
        <f>ISBLANK(AE215)</f>
        <v>1</v>
      </c>
      <c r="AZ215" t="b">
        <f>AND(AW215=FALSE,OR(ISBLANK(E215),ISBLANK(G215),ISBLANK(I215),ISBLANK(K215)))</f>
        <v>0</v>
      </c>
      <c r="BA215" t="b">
        <f>AND(AX215=FALSE,OR(ISBLANK(S215),ISBLANK(U215),ISBLANK(W215),ISBLANK(Y215)))</f>
        <v>0</v>
      </c>
      <c r="BB215" t="b">
        <f>AND(AY215=FALSE,OR(ISBLANK(AG215),ISBLANK(AI215),ISBLANK(AK215),ISBLANK(AM215)))</f>
        <v>0</v>
      </c>
      <c r="BG215" s="3" t="str">
        <f>IF(C215&lt;&gt;"",IF(COUNTIF(C215,"*店舗*"),"非住宅",IF(COUNTIF(C215,"*事務*"),"非住宅","住宅")),"未")</f>
        <v>未</v>
      </c>
      <c r="BH215" s="3">
        <f>E215</f>
        <v>0</v>
      </c>
      <c r="BI215" s="54">
        <f>BH215*G215</f>
        <v>0</v>
      </c>
      <c r="BJ215" s="54">
        <f>BH215*I215</f>
        <v>0</v>
      </c>
      <c r="BK215" s="4" t="str">
        <f>IF(Q215&lt;&gt;"",IF(COUNTIF(Q215,"*店舗*"),"非住宅",IF(COUNTIF(Q215,"*事務*"),"非住宅","住宅")),"未")</f>
        <v>未</v>
      </c>
      <c r="BL215" s="4">
        <f>S215</f>
        <v>0</v>
      </c>
      <c r="BM215" s="55">
        <f>BL215*U215</f>
        <v>0</v>
      </c>
      <c r="BN215" s="55">
        <f>BL215*W215</f>
        <v>0</v>
      </c>
      <c r="BO215" s="4" t="str">
        <f t="shared" si="0"/>
        <v>未</v>
      </c>
      <c r="BP215" s="4">
        <f t="shared" si="1"/>
        <v>0</v>
      </c>
      <c r="BQ215" s="55">
        <f>BP215*AI215</f>
        <v>0</v>
      </c>
      <c r="BR215" s="55">
        <f>BP215*AK215</f>
        <v>0</v>
      </c>
      <c r="BT215" s="3" t="str">
        <f>IF(BG215&lt;&gt;"未",BH215*K215,"")</f>
        <v/>
      </c>
      <c r="BU215" s="3" t="str">
        <f t="shared" si="2"/>
        <v/>
      </c>
      <c r="BV215" s="3" t="str">
        <f t="shared" si="3"/>
        <v/>
      </c>
    </row>
    <row r="216" spans="2:74" ht="10.5" customHeight="1" thickBot="1" x14ac:dyDescent="0.2">
      <c r="C216" s="191"/>
      <c r="D216" s="192"/>
      <c r="E216" s="194"/>
      <c r="F216" s="194"/>
      <c r="G216" s="198"/>
      <c r="H216" s="198"/>
      <c r="I216" s="198"/>
      <c r="J216" s="198"/>
      <c r="K216" s="201"/>
      <c r="L216" s="201"/>
      <c r="M216" s="201"/>
      <c r="N216" s="201"/>
      <c r="O216" s="201"/>
      <c r="P216" s="202"/>
      <c r="Q216" s="191"/>
      <c r="R216" s="192"/>
      <c r="S216" s="194"/>
      <c r="T216" s="194"/>
      <c r="U216" s="198"/>
      <c r="V216" s="198"/>
      <c r="W216" s="198"/>
      <c r="X216" s="198"/>
      <c r="Y216" s="201"/>
      <c r="Z216" s="201"/>
      <c r="AA216" s="201"/>
      <c r="AB216" s="201"/>
      <c r="AC216" s="201"/>
      <c r="AD216" s="202"/>
      <c r="AE216" s="191"/>
      <c r="AF216" s="192"/>
      <c r="AG216" s="194"/>
      <c r="AH216" s="194"/>
      <c r="AI216" s="198"/>
      <c r="AJ216" s="198"/>
      <c r="AK216" s="198"/>
      <c r="AL216" s="198"/>
      <c r="AM216" s="201"/>
      <c r="AN216" s="201"/>
      <c r="AO216" s="201"/>
      <c r="AP216" s="201"/>
      <c r="AQ216" s="201"/>
      <c r="AR216" s="202"/>
      <c r="BK216" s="4"/>
      <c r="BL216" s="4"/>
      <c r="BM216" s="4"/>
      <c r="BN216" s="4"/>
      <c r="BO216" s="4"/>
      <c r="BP216" s="4"/>
      <c r="BQ216" s="4"/>
      <c r="BR216" s="4"/>
    </row>
    <row r="217" spans="2:74" ht="14.25" thickTop="1" x14ac:dyDescent="0.15">
      <c r="C217" s="3" t="s">
        <v>78</v>
      </c>
      <c r="AB217" s="47" t="s">
        <v>407</v>
      </c>
      <c r="AW217" t="s">
        <v>405</v>
      </c>
      <c r="AX217" t="s">
        <v>405</v>
      </c>
      <c r="AY217" t="s">
        <v>406</v>
      </c>
    </row>
    <row r="218" spans="2:74" x14ac:dyDescent="0.15">
      <c r="Z218" s="9"/>
      <c r="AY218" t="b">
        <f>NOT(COUNTIF(AZ197:BB215,TRUE)=0)</f>
        <v>0</v>
      </c>
    </row>
    <row r="219" spans="2:74" ht="13.5" customHeight="1" x14ac:dyDescent="0.15">
      <c r="G219" s="47" t="s">
        <v>515</v>
      </c>
      <c r="Z219" s="9"/>
      <c r="AA219" s="235" t="s">
        <v>528</v>
      </c>
      <c r="AB219" s="235"/>
      <c r="AC219" s="235"/>
      <c r="AD219" s="235"/>
      <c r="AE219" s="235"/>
      <c r="AF219" s="235"/>
      <c r="AG219" s="235"/>
      <c r="AH219" s="235"/>
      <c r="AI219" s="235"/>
      <c r="AJ219" s="235"/>
      <c r="AK219" s="235"/>
      <c r="AL219" s="235"/>
      <c r="AM219" s="235"/>
      <c r="AN219" s="235"/>
      <c r="AO219" s="235"/>
      <c r="AP219" s="235"/>
      <c r="AQ219" s="235"/>
      <c r="AR219" s="235"/>
      <c r="AS219" s="235"/>
      <c r="AT219" s="235"/>
      <c r="AU219" s="235"/>
      <c r="AV219" s="235"/>
      <c r="AZ219" t="b">
        <f>NOT(S221=Q126)</f>
        <v>0</v>
      </c>
    </row>
    <row r="220" spans="2:74" ht="20.25" customHeight="1" x14ac:dyDescent="0.15">
      <c r="B220" s="209"/>
      <c r="C220" s="210"/>
      <c r="D220" s="210"/>
      <c r="E220" s="210"/>
      <c r="F220" s="210"/>
      <c r="G220" s="218"/>
      <c r="H220" s="228"/>
      <c r="I220" s="221" t="s">
        <v>94</v>
      </c>
      <c r="J220" s="222"/>
      <c r="K220" s="222"/>
      <c r="L220" s="222"/>
      <c r="M220" s="223"/>
      <c r="N220" s="262" t="s">
        <v>92</v>
      </c>
      <c r="O220" s="222"/>
      <c r="P220" s="222"/>
      <c r="Q220" s="222"/>
      <c r="R220" s="223"/>
      <c r="S220" s="222" t="s">
        <v>93</v>
      </c>
      <c r="T220" s="222"/>
      <c r="U220" s="222"/>
      <c r="V220" s="222"/>
      <c r="W220" s="222"/>
      <c r="X220" s="223"/>
      <c r="Z220" s="9"/>
      <c r="AA220" s="235"/>
      <c r="AB220" s="235"/>
      <c r="AC220" s="235"/>
      <c r="AD220" s="235"/>
      <c r="AE220" s="235"/>
      <c r="AF220" s="235"/>
      <c r="AG220" s="235"/>
      <c r="AH220" s="235"/>
      <c r="AI220" s="235"/>
      <c r="AJ220" s="235"/>
      <c r="AK220" s="235"/>
      <c r="AL220" s="235"/>
      <c r="AM220" s="235"/>
      <c r="AN220" s="235"/>
      <c r="AO220" s="235"/>
      <c r="AP220" s="235"/>
      <c r="AQ220" s="235"/>
      <c r="AR220" s="235"/>
      <c r="AS220" s="235"/>
      <c r="AT220" s="235"/>
      <c r="AU220" s="235"/>
      <c r="AV220" s="235"/>
    </row>
    <row r="221" spans="2:74" ht="20.25" customHeight="1" x14ac:dyDescent="0.15">
      <c r="B221" s="211" t="s">
        <v>85</v>
      </c>
      <c r="C221" s="212"/>
      <c r="D221" s="212"/>
      <c r="E221" s="212"/>
      <c r="F221" s="212"/>
      <c r="G221" s="229" t="s">
        <v>89</v>
      </c>
      <c r="H221" s="230"/>
      <c r="I221" s="217">
        <f>SUM(SUMIF($BG$197:$BG$216,"住宅",BH$197:BH$216),SUMIF($BK$197:$BK$216,"住宅",BL$197:BL$216),SUMIF($BO$197:$BO$216,"住宅",BP$197:BP$216))</f>
        <v>0</v>
      </c>
      <c r="J221" s="218"/>
      <c r="K221" s="218"/>
      <c r="L221" s="218"/>
      <c r="M221" s="25" t="s">
        <v>95</v>
      </c>
      <c r="N221" s="217">
        <f>SUM(SUMIF($BG$197:$BG$216,"非住宅",BH$197:BH$216),SUMIF($BK$197:$BK$216,"非住宅",BL$197:BL$216),SUMIF($BO$197:$BO$216,"非住宅",BP$197:BP$216))</f>
        <v>0</v>
      </c>
      <c r="O221" s="218"/>
      <c r="P221" s="218"/>
      <c r="Q221" s="229" t="s">
        <v>98</v>
      </c>
      <c r="R221" s="225"/>
      <c r="S221" s="218">
        <f>I221+N221</f>
        <v>0</v>
      </c>
      <c r="T221" s="218"/>
      <c r="U221" s="218"/>
      <c r="V221" s="263" t="s">
        <v>97</v>
      </c>
      <c r="W221" s="263"/>
      <c r="X221" s="264"/>
      <c r="Z221" s="9"/>
      <c r="AA221" s="235"/>
      <c r="AB221" s="235"/>
      <c r="AC221" s="235"/>
      <c r="AD221" s="235"/>
      <c r="AE221" s="235"/>
      <c r="AF221" s="235"/>
      <c r="AG221" s="235"/>
      <c r="AH221" s="235"/>
      <c r="AI221" s="235"/>
      <c r="AJ221" s="235"/>
      <c r="AK221" s="235"/>
      <c r="AL221" s="235"/>
      <c r="AM221" s="235"/>
      <c r="AN221" s="235"/>
      <c r="AO221" s="235"/>
      <c r="AP221" s="235"/>
      <c r="AQ221" s="235"/>
      <c r="AR221" s="235"/>
      <c r="AS221" s="235"/>
      <c r="AT221" s="235"/>
      <c r="AU221" s="235"/>
      <c r="AV221" s="235"/>
    </row>
    <row r="222" spans="2:74" ht="20.25" customHeight="1" x14ac:dyDescent="0.15">
      <c r="B222" s="213" t="s">
        <v>86</v>
      </c>
      <c r="C222" s="214"/>
      <c r="D222" s="214"/>
      <c r="E222" s="214"/>
      <c r="F222" s="214"/>
      <c r="G222" s="224" t="s">
        <v>90</v>
      </c>
      <c r="H222" s="225"/>
      <c r="I222" s="217">
        <f>SUM(SUMIF($BG$197:$BG$216,"住宅",BI$197:BI$216),SUMIF($BK$197:$BK$216,"住宅",BM$197:BM$216),SUMIF($BO$197:$BO$216,"住宅",BQ$197:BQ$216))</f>
        <v>0</v>
      </c>
      <c r="J222" s="218"/>
      <c r="K222" s="218"/>
      <c r="L222" s="218"/>
      <c r="M222" s="24" t="s">
        <v>96</v>
      </c>
      <c r="N222" s="259">
        <f>SUM(SUMIF($BG$197:$BG$216,"非住宅",BI$197:BI$216),SUMIF($BK$197:$BK$216,"非住宅",BM$197:BM$216),SUMIF($BO$197:$BO$216,"非住宅",BQ$197:BQ$216))</f>
        <v>0</v>
      </c>
      <c r="O222" s="260"/>
      <c r="P222" s="260"/>
      <c r="Q222" s="260"/>
      <c r="R222" s="24" t="s">
        <v>96</v>
      </c>
      <c r="S222" s="236">
        <f>I222+N222</f>
        <v>0</v>
      </c>
      <c r="T222" s="236"/>
      <c r="U222" s="236"/>
      <c r="V222" s="236"/>
      <c r="W222" s="236"/>
      <c r="X222" s="23" t="s">
        <v>96</v>
      </c>
      <c r="Z222" s="9"/>
      <c r="AA222" s="235"/>
      <c r="AB222" s="235"/>
      <c r="AC222" s="235"/>
      <c r="AD222" s="235"/>
      <c r="AE222" s="235"/>
      <c r="AF222" s="235"/>
      <c r="AG222" s="235"/>
      <c r="AH222" s="235"/>
      <c r="AI222" s="235"/>
      <c r="AJ222" s="235"/>
      <c r="AK222" s="235"/>
      <c r="AL222" s="235"/>
      <c r="AM222" s="235"/>
      <c r="AN222" s="235"/>
      <c r="AO222" s="235"/>
      <c r="AP222" s="235"/>
      <c r="AQ222" s="235"/>
      <c r="AR222" s="235"/>
      <c r="AS222" s="235"/>
      <c r="AT222" s="235"/>
      <c r="AU222" s="235"/>
      <c r="AV222" s="235"/>
    </row>
    <row r="223" spans="2:74" ht="20.25" customHeight="1" x14ac:dyDescent="0.15">
      <c r="B223" s="211" t="s">
        <v>87</v>
      </c>
      <c r="C223" s="212"/>
      <c r="D223" s="212"/>
      <c r="E223" s="212"/>
      <c r="F223" s="212"/>
      <c r="G223" s="224" t="s">
        <v>91</v>
      </c>
      <c r="H223" s="225"/>
      <c r="I223" s="217">
        <f>SUM(SUMIF($BG$197:$BG$216,"住宅",BJ$197:BJ$216),SUMIF($BK$197:$BK$216,"住宅",BN$197:BN$216),SUMIF($BO$197:$BO$216,"住宅",BR$197:BR$216))</f>
        <v>0</v>
      </c>
      <c r="J223" s="218"/>
      <c r="K223" s="218"/>
      <c r="L223" s="218"/>
      <c r="M223" s="25" t="s">
        <v>96</v>
      </c>
      <c r="N223" s="217">
        <f>SUM(SUMIF($BG$197:$BG$216,"非住宅",BJ$197:BJ$216),SUMIF($BK$197:$BK$216,"非住宅",BN$197:BN$216),SUMIF($BO$197:$BO$216,"非住宅",BR$197:BR$216))</f>
        <v>0</v>
      </c>
      <c r="O223" s="218"/>
      <c r="P223" s="218"/>
      <c r="Q223" s="218"/>
      <c r="R223" s="25" t="s">
        <v>96</v>
      </c>
      <c r="S223" s="236">
        <f>I223+N223</f>
        <v>0</v>
      </c>
      <c r="T223" s="236"/>
      <c r="U223" s="236"/>
      <c r="V223" s="236"/>
      <c r="W223" s="236"/>
      <c r="X223" s="25" t="s">
        <v>96</v>
      </c>
      <c r="Z223" s="9"/>
      <c r="AA223" s="235"/>
      <c r="AB223" s="235"/>
      <c r="AC223" s="235"/>
      <c r="AD223" s="235"/>
      <c r="AE223" s="235"/>
      <c r="AF223" s="235"/>
      <c r="AG223" s="235"/>
      <c r="AH223" s="235"/>
      <c r="AI223" s="235"/>
      <c r="AJ223" s="235"/>
      <c r="AK223" s="235"/>
      <c r="AL223" s="235"/>
      <c r="AM223" s="235"/>
      <c r="AN223" s="235"/>
      <c r="AO223" s="235"/>
      <c r="AP223" s="235"/>
      <c r="AQ223" s="235"/>
      <c r="AR223" s="235"/>
      <c r="AS223" s="235"/>
      <c r="AT223" s="235"/>
      <c r="AU223" s="235"/>
      <c r="AV223" s="235"/>
    </row>
    <row r="224" spans="2:74" ht="20.25" customHeight="1" x14ac:dyDescent="0.15">
      <c r="B224" s="215" t="s">
        <v>88</v>
      </c>
      <c r="C224" s="216"/>
      <c r="D224" s="216"/>
      <c r="E224" s="216"/>
      <c r="F224" s="216"/>
      <c r="G224" s="226" t="s">
        <v>107</v>
      </c>
      <c r="H224" s="227"/>
      <c r="I224" s="219">
        <f>IFERROR(SUM(I222:L223)/I221,0)</f>
        <v>0</v>
      </c>
      <c r="J224" s="220"/>
      <c r="K224" s="220"/>
      <c r="L224" s="220"/>
      <c r="M224" s="26" t="s">
        <v>96</v>
      </c>
      <c r="N224" s="261" t="s">
        <v>16</v>
      </c>
      <c r="O224" s="257"/>
      <c r="P224" s="257"/>
      <c r="Q224" s="257"/>
      <c r="R224" s="258"/>
      <c r="S224" s="257" t="s">
        <v>99</v>
      </c>
      <c r="T224" s="257"/>
      <c r="U224" s="257"/>
      <c r="V224" s="257"/>
      <c r="W224" s="257"/>
      <c r="X224" s="258"/>
      <c r="Z224" s="9"/>
      <c r="AA224" s="235"/>
      <c r="AB224" s="235"/>
      <c r="AC224" s="235"/>
      <c r="AD224" s="235"/>
      <c r="AE224" s="235"/>
      <c r="AF224" s="235"/>
      <c r="AG224" s="235"/>
      <c r="AH224" s="235"/>
      <c r="AI224" s="235"/>
      <c r="AJ224" s="235"/>
      <c r="AK224" s="235"/>
      <c r="AL224" s="235"/>
      <c r="AM224" s="235"/>
      <c r="AN224" s="235"/>
      <c r="AO224" s="235"/>
      <c r="AP224" s="235"/>
      <c r="AQ224" s="235"/>
      <c r="AR224" s="235"/>
      <c r="AS224" s="235"/>
      <c r="AT224" s="235"/>
      <c r="AU224" s="235"/>
      <c r="AV224" s="235"/>
    </row>
    <row r="225" spans="1:51" ht="6.75" customHeight="1" x14ac:dyDescent="0.15">
      <c r="B225" s="38"/>
      <c r="C225" s="38"/>
      <c r="D225" s="38"/>
      <c r="E225" s="38"/>
      <c r="F225" s="38"/>
      <c r="G225" s="43"/>
      <c r="H225" s="43"/>
      <c r="I225" s="6"/>
      <c r="J225" s="6"/>
      <c r="K225" s="6"/>
      <c r="L225" s="6"/>
      <c r="M225" s="2"/>
      <c r="N225" s="6"/>
      <c r="O225" s="6"/>
      <c r="P225" s="6"/>
      <c r="Q225" s="6"/>
      <c r="R225" s="6"/>
      <c r="S225" s="6"/>
      <c r="T225" s="6"/>
      <c r="U225" s="6"/>
      <c r="V225" s="6"/>
      <c r="W225" s="6"/>
      <c r="X225" s="6"/>
      <c r="Z225" s="9"/>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row>
    <row r="226" spans="1:51" x14ac:dyDescent="0.15">
      <c r="Z226" s="9"/>
      <c r="AA226" s="104" t="s">
        <v>100</v>
      </c>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row>
    <row r="227" spans="1:51" ht="13.5" customHeight="1" x14ac:dyDescent="0.15">
      <c r="Z227" s="9"/>
      <c r="AA227" s="102" t="s">
        <v>393</v>
      </c>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row>
    <row r="228" spans="1:51" x14ac:dyDescent="0.15">
      <c r="Z228" s="9"/>
      <c r="AA228" s="102" t="s">
        <v>394</v>
      </c>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row>
    <row r="229" spans="1:51" x14ac:dyDescent="0.15">
      <c r="A229" t="s">
        <v>101</v>
      </c>
      <c r="Z229" s="9"/>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51" ht="6.75" customHeight="1" thickBot="1" x14ac:dyDescent="0.2">
      <c r="Z230" s="9"/>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row>
    <row r="231" spans="1:51" ht="14.25" thickBot="1" x14ac:dyDescent="0.2">
      <c r="B231" s="45"/>
      <c r="F231" s="36" t="s">
        <v>413</v>
      </c>
      <c r="M231" s="6"/>
      <c r="N231" s="6"/>
      <c r="O231" s="47" t="s">
        <v>407</v>
      </c>
      <c r="Z231" s="9"/>
      <c r="AA231" s="73" t="s">
        <v>395</v>
      </c>
      <c r="AB231" s="73"/>
      <c r="AC231" s="73"/>
      <c r="AD231" s="73"/>
      <c r="AE231" s="73"/>
      <c r="AF231" s="73"/>
      <c r="AG231" s="73"/>
      <c r="AH231" s="73"/>
      <c r="AI231" s="73"/>
      <c r="AJ231" s="73"/>
      <c r="AK231" s="73"/>
      <c r="AL231" s="73"/>
      <c r="AM231" s="73"/>
      <c r="AN231" s="73"/>
      <c r="AO231" s="73"/>
      <c r="AP231" s="73"/>
      <c r="AQ231" s="73"/>
      <c r="AR231" s="73"/>
      <c r="AS231" s="73"/>
      <c r="AT231" s="73"/>
      <c r="AU231" s="73"/>
      <c r="AV231" s="73"/>
      <c r="AW231" t="b">
        <f>NOT(B231=1)</f>
        <v>1</v>
      </c>
      <c r="AY231" t="b">
        <f>AND(AW231=FALSE,ISBLANK(J235))</f>
        <v>0</v>
      </c>
    </row>
    <row r="232" spans="1:51" ht="6.75" customHeight="1" x14ac:dyDescent="0.15">
      <c r="B232" s="47"/>
      <c r="G232" s="35"/>
      <c r="Z232" s="9"/>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row>
    <row r="233" spans="1:51" x14ac:dyDescent="0.15">
      <c r="C233" s="46" t="s">
        <v>498</v>
      </c>
      <c r="G233" s="36"/>
      <c r="Z233" s="9"/>
      <c r="AA233" s="73" t="s">
        <v>396</v>
      </c>
      <c r="AB233" s="73"/>
      <c r="AC233" s="73"/>
      <c r="AD233" s="73"/>
      <c r="AE233" s="73"/>
      <c r="AF233" s="73"/>
      <c r="AG233" s="73"/>
      <c r="AH233" s="73"/>
      <c r="AI233" s="73"/>
      <c r="AJ233" s="73"/>
      <c r="AK233" s="73"/>
      <c r="AL233" s="73"/>
      <c r="AM233" s="73"/>
      <c r="AN233" s="73"/>
      <c r="AO233" s="73"/>
      <c r="AP233" s="73"/>
      <c r="AQ233" s="73"/>
      <c r="AR233" s="73"/>
      <c r="AS233" s="73"/>
      <c r="AT233" s="73"/>
      <c r="AU233" s="73"/>
      <c r="AV233" s="73"/>
      <c r="AY233" t="b">
        <f>ISBLANK(B231)</f>
        <v>1</v>
      </c>
    </row>
    <row r="234" spans="1:51" ht="6.75" customHeight="1" thickBot="1" x14ac:dyDescent="0.2">
      <c r="C234" s="46"/>
      <c r="G234" s="36"/>
      <c r="P234" s="47"/>
      <c r="Z234" s="9"/>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row>
    <row r="235" spans="1:51" ht="14.25" thickBot="1" x14ac:dyDescent="0.2">
      <c r="C235" s="36" t="s">
        <v>499</v>
      </c>
      <c r="G235" s="36"/>
      <c r="J235" s="77">
        <v>0</v>
      </c>
      <c r="K235" s="79"/>
      <c r="L235" s="79"/>
      <c r="M235" s="78"/>
      <c r="N235" s="36" t="s">
        <v>102</v>
      </c>
      <c r="P235" s="47"/>
      <c r="Q235" s="47" t="s">
        <v>407</v>
      </c>
      <c r="Z235" s="9"/>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row>
    <row r="236" spans="1:51" x14ac:dyDescent="0.15">
      <c r="Z236" s="9"/>
    </row>
    <row r="237" spans="1:51" x14ac:dyDescent="0.15">
      <c r="B237" t="s">
        <v>103</v>
      </c>
      <c r="Z237" s="9"/>
    </row>
    <row r="238" spans="1:51" x14ac:dyDescent="0.15">
      <c r="Z238" s="9"/>
    </row>
    <row r="239" spans="1:51" x14ac:dyDescent="0.15">
      <c r="Z239" s="9"/>
    </row>
    <row r="240" spans="1:51" x14ac:dyDescent="0.15">
      <c r="A240" t="s">
        <v>104</v>
      </c>
      <c r="Z240" s="9"/>
      <c r="AW240" t="s">
        <v>405</v>
      </c>
      <c r="AX240" t="s">
        <v>405</v>
      </c>
      <c r="AY240" t="s">
        <v>406</v>
      </c>
    </row>
    <row r="241" spans="2:51" x14ac:dyDescent="0.15">
      <c r="Z241" s="9"/>
    </row>
    <row r="242" spans="2:51" ht="6.75" customHeight="1" thickBot="1" x14ac:dyDescent="0.2">
      <c r="Z242" s="9"/>
    </row>
    <row r="243" spans="2:51" ht="14.25" thickBot="1" x14ac:dyDescent="0.2">
      <c r="B243" s="2" t="s">
        <v>105</v>
      </c>
      <c r="L243" s="27"/>
      <c r="M243" s="27"/>
      <c r="N243" s="232" t="str">
        <f>IF(F115=1,SUM(BT197:BV215),"0")</f>
        <v>0</v>
      </c>
      <c r="O243" s="233"/>
      <c r="P243" s="233"/>
      <c r="Q243" s="233"/>
      <c r="R243" s="233"/>
      <c r="S243" s="233"/>
      <c r="T243" s="233"/>
      <c r="U243" s="233"/>
      <c r="V243" s="233"/>
      <c r="W243" s="234"/>
      <c r="X243" s="2" t="s">
        <v>2</v>
      </c>
      <c r="Z243" s="9"/>
      <c r="AW243" t="b">
        <f>NOT(F115=1)</f>
        <v>1</v>
      </c>
    </row>
    <row r="244" spans="2:51" ht="14.25" thickBot="1" x14ac:dyDescent="0.2">
      <c r="N244" s="47" t="s">
        <v>407</v>
      </c>
      <c r="Z244" s="9"/>
      <c r="AY244" t="b">
        <f>AND(AW243=FALSE,ISBLANK(N243))</f>
        <v>0</v>
      </c>
    </row>
    <row r="245" spans="2:51" ht="13.5" customHeight="1" thickBot="1" x14ac:dyDescent="0.2">
      <c r="B245" s="1" t="s">
        <v>106</v>
      </c>
      <c r="N245" s="77">
        <v>0</v>
      </c>
      <c r="O245" s="79"/>
      <c r="P245" s="79"/>
      <c r="Q245" s="78"/>
      <c r="R245" s="1" t="s">
        <v>0</v>
      </c>
      <c r="Z245" s="9"/>
      <c r="AA245" s="231" t="s">
        <v>397</v>
      </c>
      <c r="AB245" s="186"/>
      <c r="AC245" s="186"/>
      <c r="AD245" s="186"/>
      <c r="AE245" s="186"/>
      <c r="AF245" s="186"/>
      <c r="AG245" s="186"/>
      <c r="AH245" s="186"/>
      <c r="AI245" s="186"/>
      <c r="AJ245" s="186"/>
      <c r="AK245" s="186"/>
      <c r="AL245" s="186"/>
      <c r="AM245" s="186"/>
      <c r="AN245" s="186"/>
      <c r="AO245" s="186"/>
      <c r="AP245" s="186"/>
      <c r="AQ245" s="186"/>
      <c r="AR245" s="186"/>
      <c r="AS245" s="186"/>
      <c r="AT245" s="186"/>
      <c r="AU245" s="186"/>
      <c r="AV245" s="186"/>
    </row>
    <row r="246" spans="2:51" x14ac:dyDescent="0.15">
      <c r="N246" s="47" t="s">
        <v>407</v>
      </c>
      <c r="Z246" s="9"/>
      <c r="AA246" s="186"/>
      <c r="AB246" s="186"/>
      <c r="AC246" s="186"/>
      <c r="AD246" s="186"/>
      <c r="AE246" s="186"/>
      <c r="AF246" s="186"/>
      <c r="AG246" s="186"/>
      <c r="AH246" s="186"/>
      <c r="AI246" s="186"/>
      <c r="AJ246" s="186"/>
      <c r="AK246" s="186"/>
      <c r="AL246" s="186"/>
      <c r="AM246" s="186"/>
      <c r="AN246" s="186"/>
      <c r="AO246" s="186"/>
      <c r="AP246" s="186"/>
      <c r="AQ246" s="186"/>
      <c r="AR246" s="186"/>
      <c r="AS246" s="186"/>
      <c r="AT246" s="186"/>
      <c r="AU246" s="186"/>
      <c r="AV246" s="186"/>
      <c r="AY246" t="b">
        <f>AND(AW243=FALSE,N243&lt;&gt;"",ISBLANK(N245))</f>
        <v>0</v>
      </c>
    </row>
    <row r="247" spans="2:51" x14ac:dyDescent="0.15">
      <c r="Z247" s="9"/>
      <c r="AA247" s="186"/>
      <c r="AB247" s="186"/>
      <c r="AC247" s="186"/>
      <c r="AD247" s="186"/>
      <c r="AE247" s="186"/>
      <c r="AF247" s="186"/>
      <c r="AG247" s="186"/>
      <c r="AH247" s="186"/>
      <c r="AI247" s="186"/>
      <c r="AJ247" s="186"/>
      <c r="AK247" s="186"/>
      <c r="AL247" s="186"/>
      <c r="AM247" s="186"/>
      <c r="AN247" s="186"/>
      <c r="AO247" s="186"/>
      <c r="AP247" s="186"/>
      <c r="AQ247" s="186"/>
      <c r="AR247" s="186"/>
      <c r="AS247" s="186"/>
      <c r="AT247" s="186"/>
      <c r="AU247" s="186"/>
      <c r="AV247" s="186"/>
    </row>
    <row r="248" spans="2:51" x14ac:dyDescent="0.15">
      <c r="Z248" s="9"/>
      <c r="AA248" s="186"/>
      <c r="AB248" s="186"/>
      <c r="AC248" s="186"/>
      <c r="AD248" s="186"/>
      <c r="AE248" s="186"/>
      <c r="AF248" s="186"/>
      <c r="AG248" s="186"/>
      <c r="AH248" s="186"/>
      <c r="AI248" s="186"/>
      <c r="AJ248" s="186"/>
      <c r="AK248" s="186"/>
      <c r="AL248" s="186"/>
      <c r="AM248" s="186"/>
      <c r="AN248" s="186"/>
      <c r="AO248" s="186"/>
      <c r="AP248" s="186"/>
      <c r="AQ248" s="186"/>
      <c r="AR248" s="186"/>
      <c r="AS248" s="186"/>
      <c r="AT248" s="186"/>
      <c r="AU248" s="186"/>
      <c r="AV248" s="186"/>
    </row>
  </sheetData>
  <sheetProtection sheet="1" selectLockedCells="1"/>
  <mergeCells count="335">
    <mergeCell ref="Q205:R206"/>
    <mergeCell ref="S205:T206"/>
    <mergeCell ref="U205:V206"/>
    <mergeCell ref="W205:X206"/>
    <mergeCell ref="F38:L38"/>
    <mergeCell ref="T45:X45"/>
    <mergeCell ref="F47:M47"/>
    <mergeCell ref="Q47:X47"/>
    <mergeCell ref="J235:M235"/>
    <mergeCell ref="S224:X224"/>
    <mergeCell ref="N223:Q223"/>
    <mergeCell ref="N222:Q222"/>
    <mergeCell ref="N224:R224"/>
    <mergeCell ref="N220:R220"/>
    <mergeCell ref="S220:X220"/>
    <mergeCell ref="V221:X221"/>
    <mergeCell ref="S221:U221"/>
    <mergeCell ref="K56:P57"/>
    <mergeCell ref="H64:W64"/>
    <mergeCell ref="G74:R74"/>
    <mergeCell ref="G82:R82"/>
    <mergeCell ref="G86:R86"/>
    <mergeCell ref="G45:P45"/>
    <mergeCell ref="G78:R78"/>
    <mergeCell ref="AA34:AV34"/>
    <mergeCell ref="AA36:AV36"/>
    <mergeCell ref="AA18:AV18"/>
    <mergeCell ref="AA20:AV20"/>
    <mergeCell ref="H13:R13"/>
    <mergeCell ref="H15:R15"/>
    <mergeCell ref="T15:X15"/>
    <mergeCell ref="AA16:AV16"/>
    <mergeCell ref="AA17:AV17"/>
    <mergeCell ref="A9:L10"/>
    <mergeCell ref="Q10:R10"/>
    <mergeCell ref="T10:U10"/>
    <mergeCell ref="W10:X10"/>
    <mergeCell ref="G22:I22"/>
    <mergeCell ref="K22:N22"/>
    <mergeCell ref="U18:X18"/>
    <mergeCell ref="J33:Y34"/>
    <mergeCell ref="C24:E24"/>
    <mergeCell ref="AA245:AV248"/>
    <mergeCell ref="N243:W243"/>
    <mergeCell ref="N245:Q245"/>
    <mergeCell ref="AA219:AV224"/>
    <mergeCell ref="AA226:AV226"/>
    <mergeCell ref="Q221:R221"/>
    <mergeCell ref="N221:P221"/>
    <mergeCell ref="AE211:AF212"/>
    <mergeCell ref="AG211:AH212"/>
    <mergeCell ref="AI211:AJ212"/>
    <mergeCell ref="AK211:AL212"/>
    <mergeCell ref="AM211:AR212"/>
    <mergeCell ref="AE215:AF216"/>
    <mergeCell ref="AG215:AH216"/>
    <mergeCell ref="AI215:AJ216"/>
    <mergeCell ref="AK215:AL216"/>
    <mergeCell ref="AM215:AR216"/>
    <mergeCell ref="AE213:AF214"/>
    <mergeCell ref="AG213:AH214"/>
    <mergeCell ref="AI213:AJ214"/>
    <mergeCell ref="AK213:AL214"/>
    <mergeCell ref="AM213:AR214"/>
    <mergeCell ref="S222:W222"/>
    <mergeCell ref="S223:W223"/>
    <mergeCell ref="B220:F220"/>
    <mergeCell ref="B221:F221"/>
    <mergeCell ref="B222:F222"/>
    <mergeCell ref="B223:F223"/>
    <mergeCell ref="B224:F224"/>
    <mergeCell ref="I221:L221"/>
    <mergeCell ref="I222:L222"/>
    <mergeCell ref="I223:L223"/>
    <mergeCell ref="I224:L224"/>
    <mergeCell ref="I220:M220"/>
    <mergeCell ref="G223:H223"/>
    <mergeCell ref="G224:H224"/>
    <mergeCell ref="G220:H220"/>
    <mergeCell ref="G221:H221"/>
    <mergeCell ref="G222:H222"/>
    <mergeCell ref="AM207:AR208"/>
    <mergeCell ref="Y209:AD210"/>
    <mergeCell ref="Q207:R208"/>
    <mergeCell ref="S207:T208"/>
    <mergeCell ref="U207:V208"/>
    <mergeCell ref="W207:X208"/>
    <mergeCell ref="Y207:AD208"/>
    <mergeCell ref="AK209:AL210"/>
    <mergeCell ref="AM209:AR210"/>
    <mergeCell ref="AE207:AF208"/>
    <mergeCell ref="AG207:AH208"/>
    <mergeCell ref="AE209:AF210"/>
    <mergeCell ref="AG209:AH210"/>
    <mergeCell ref="AI209:AJ210"/>
    <mergeCell ref="U209:V210"/>
    <mergeCell ref="W209:X210"/>
    <mergeCell ref="AI207:AJ208"/>
    <mergeCell ref="AK207:AL208"/>
    <mergeCell ref="AE201:AF202"/>
    <mergeCell ref="AG201:AH202"/>
    <mergeCell ref="AI201:AJ202"/>
    <mergeCell ref="AK201:AL202"/>
    <mergeCell ref="AM201:AR202"/>
    <mergeCell ref="AE199:AF200"/>
    <mergeCell ref="AG199:AH200"/>
    <mergeCell ref="AI199:AJ200"/>
    <mergeCell ref="AK199:AL200"/>
    <mergeCell ref="AM199:AR200"/>
    <mergeCell ref="AE205:AF206"/>
    <mergeCell ref="AG205:AH206"/>
    <mergeCell ref="AI205:AJ206"/>
    <mergeCell ref="AK205:AL206"/>
    <mergeCell ref="AM205:AR206"/>
    <mergeCell ref="AE203:AF204"/>
    <mergeCell ref="AG203:AH204"/>
    <mergeCell ref="AI203:AJ204"/>
    <mergeCell ref="AK203:AL204"/>
    <mergeCell ref="AM203:AR204"/>
    <mergeCell ref="U197:V198"/>
    <mergeCell ref="W197:X198"/>
    <mergeCell ref="AE197:AF198"/>
    <mergeCell ref="AG197:AH198"/>
    <mergeCell ref="AI197:AJ198"/>
    <mergeCell ref="AK197:AL198"/>
    <mergeCell ref="AM197:AR198"/>
    <mergeCell ref="Q215:R216"/>
    <mergeCell ref="S215:T216"/>
    <mergeCell ref="U215:V216"/>
    <mergeCell ref="W215:X216"/>
    <mergeCell ref="Y215:AD216"/>
    <mergeCell ref="Q213:R214"/>
    <mergeCell ref="S213:T214"/>
    <mergeCell ref="U213:V214"/>
    <mergeCell ref="W213:X214"/>
    <mergeCell ref="Y213:AD214"/>
    <mergeCell ref="Q211:R212"/>
    <mergeCell ref="S211:T212"/>
    <mergeCell ref="U211:V212"/>
    <mergeCell ref="W211:X212"/>
    <mergeCell ref="Y211:AD212"/>
    <mergeCell ref="Q209:R210"/>
    <mergeCell ref="S209:T210"/>
    <mergeCell ref="I197:J198"/>
    <mergeCell ref="G199:H200"/>
    <mergeCell ref="I199:J200"/>
    <mergeCell ref="E201:F202"/>
    <mergeCell ref="E203:F204"/>
    <mergeCell ref="E205:F206"/>
    <mergeCell ref="Y197:AD198"/>
    <mergeCell ref="Q203:R204"/>
    <mergeCell ref="S203:T204"/>
    <mergeCell ref="U203:V204"/>
    <mergeCell ref="W203:X204"/>
    <mergeCell ref="Y203:AD204"/>
    <mergeCell ref="Q201:R202"/>
    <mergeCell ref="S201:T202"/>
    <mergeCell ref="U201:V202"/>
    <mergeCell ref="W201:X202"/>
    <mergeCell ref="Y201:AD202"/>
    <mergeCell ref="Q199:R200"/>
    <mergeCell ref="S199:T200"/>
    <mergeCell ref="U199:V200"/>
    <mergeCell ref="W199:X200"/>
    <mergeCell ref="Y199:AD200"/>
    <mergeCell ref="Q197:R198"/>
    <mergeCell ref="S197:T198"/>
    <mergeCell ref="C207:D208"/>
    <mergeCell ref="E207:F208"/>
    <mergeCell ref="G207:H208"/>
    <mergeCell ref="I207:J208"/>
    <mergeCell ref="K207:P208"/>
    <mergeCell ref="G205:H206"/>
    <mergeCell ref="I205:J206"/>
    <mergeCell ref="C197:D198"/>
    <mergeCell ref="C199:D200"/>
    <mergeCell ref="C201:D202"/>
    <mergeCell ref="C203:D204"/>
    <mergeCell ref="C205:D206"/>
    <mergeCell ref="K201:P202"/>
    <mergeCell ref="K203:P204"/>
    <mergeCell ref="K205:P206"/>
    <mergeCell ref="G201:H202"/>
    <mergeCell ref="G203:H204"/>
    <mergeCell ref="I201:J202"/>
    <mergeCell ref="I203:J204"/>
    <mergeCell ref="E197:F198"/>
    <mergeCell ref="E199:F200"/>
    <mergeCell ref="K197:P198"/>
    <mergeCell ref="K199:P200"/>
    <mergeCell ref="G197:H198"/>
    <mergeCell ref="U192:X193"/>
    <mergeCell ref="Y192:AD196"/>
    <mergeCell ref="U194:V196"/>
    <mergeCell ref="W194:X196"/>
    <mergeCell ref="C213:D214"/>
    <mergeCell ref="C215:D216"/>
    <mergeCell ref="E215:F216"/>
    <mergeCell ref="E213:F214"/>
    <mergeCell ref="G213:H214"/>
    <mergeCell ref="G215:H216"/>
    <mergeCell ref="I213:J214"/>
    <mergeCell ref="I215:J216"/>
    <mergeCell ref="K213:P214"/>
    <mergeCell ref="K215:P216"/>
    <mergeCell ref="E211:F212"/>
    <mergeCell ref="G211:H212"/>
    <mergeCell ref="I211:J212"/>
    <mergeCell ref="K211:P212"/>
    <mergeCell ref="C209:D210"/>
    <mergeCell ref="E209:F210"/>
    <mergeCell ref="G209:H210"/>
    <mergeCell ref="C211:D212"/>
    <mergeCell ref="I209:J210"/>
    <mergeCell ref="K209:P210"/>
    <mergeCell ref="C192:D196"/>
    <mergeCell ref="F29:L29"/>
    <mergeCell ref="AA151:AV151"/>
    <mergeCell ref="AA155:AV155"/>
    <mergeCell ref="AA68:AV68"/>
    <mergeCell ref="AA74:AV74"/>
    <mergeCell ref="AA78:AV78"/>
    <mergeCell ref="AA84:AV84"/>
    <mergeCell ref="G49:H49"/>
    <mergeCell ref="J49:K49"/>
    <mergeCell ref="F31:L31"/>
    <mergeCell ref="N29:O29"/>
    <mergeCell ref="F36:L36"/>
    <mergeCell ref="N36:O36"/>
    <mergeCell ref="R36:S36"/>
    <mergeCell ref="AA157:AV157"/>
    <mergeCell ref="AA159:AV159"/>
    <mergeCell ref="E192:F196"/>
    <mergeCell ref="AI194:AJ196"/>
    <mergeCell ref="AE192:AF196"/>
    <mergeCell ref="AM192:AR196"/>
    <mergeCell ref="G192:J193"/>
    <mergeCell ref="AA98:AV101"/>
    <mergeCell ref="G107:Y108"/>
    <mergeCell ref="D7:T8"/>
    <mergeCell ref="X3:Z4"/>
    <mergeCell ref="AA3:AA4"/>
    <mergeCell ref="AB3:AC4"/>
    <mergeCell ref="AD3:AD4"/>
    <mergeCell ref="AA149:AV149"/>
    <mergeCell ref="AE3:AF4"/>
    <mergeCell ref="G92:R92"/>
    <mergeCell ref="G96:R96"/>
    <mergeCell ref="G100:R100"/>
    <mergeCell ref="J106:L106"/>
    <mergeCell ref="O106:Q106"/>
    <mergeCell ref="AA88:AV88"/>
    <mergeCell ref="AA94:AV94"/>
    <mergeCell ref="A3:T4"/>
    <mergeCell ref="AA86:AV86"/>
    <mergeCell ref="AA96:AV96"/>
    <mergeCell ref="AA104:AV104"/>
    <mergeCell ref="I43:S43"/>
    <mergeCell ref="J60:T60"/>
    <mergeCell ref="A5:C6"/>
    <mergeCell ref="A7:C8"/>
    <mergeCell ref="R29:S29"/>
    <mergeCell ref="AA47:AV47"/>
    <mergeCell ref="AK194:AL196"/>
    <mergeCell ref="AG3:AG4"/>
    <mergeCell ref="AH3:AL4"/>
    <mergeCell ref="AM3:AV4"/>
    <mergeCell ref="AI5:AI6"/>
    <mergeCell ref="X5:AH6"/>
    <mergeCell ref="AA54:AV54"/>
    <mergeCell ref="AA66:AV66"/>
    <mergeCell ref="AA56:AV56"/>
    <mergeCell ref="M49:X49"/>
    <mergeCell ref="AA38:AV38"/>
    <mergeCell ref="AA41:AV41"/>
    <mergeCell ref="AA43:AV43"/>
    <mergeCell ref="AA45:AV45"/>
    <mergeCell ref="AA24:AV24"/>
    <mergeCell ref="AA29:AV29"/>
    <mergeCell ref="U20:X20"/>
    <mergeCell ref="U3:W4"/>
    <mergeCell ref="U5:W6"/>
    <mergeCell ref="U7:W8"/>
    <mergeCell ref="G24:W24"/>
    <mergeCell ref="X7:AV8"/>
    <mergeCell ref="Q192:R196"/>
    <mergeCell ref="D5:T6"/>
    <mergeCell ref="S192:T196"/>
    <mergeCell ref="AA227:AV227"/>
    <mergeCell ref="AA228:AV228"/>
    <mergeCell ref="AA231:AV231"/>
    <mergeCell ref="AA233:AV233"/>
    <mergeCell ref="AA113:AV113"/>
    <mergeCell ref="AA115:AV115"/>
    <mergeCell ref="AA117:AV117"/>
    <mergeCell ref="AA126:AV126"/>
    <mergeCell ref="AA127:AV127"/>
    <mergeCell ref="AA132:AV132"/>
    <mergeCell ref="AA134:AV134"/>
    <mergeCell ref="AA167:AV174"/>
    <mergeCell ref="AA136:AV136"/>
    <mergeCell ref="AA140:AV140"/>
    <mergeCell ref="AA141:AV141"/>
    <mergeCell ref="AA144:AV144"/>
    <mergeCell ref="AA146:AV146"/>
    <mergeCell ref="AA147:AV147"/>
    <mergeCell ref="AA119:AV119"/>
    <mergeCell ref="AA161:AV161"/>
    <mergeCell ref="Y205:AD206"/>
    <mergeCell ref="AG192:AH196"/>
    <mergeCell ref="AI192:AL193"/>
    <mergeCell ref="AA90:AV90"/>
    <mergeCell ref="B89:Y90"/>
    <mergeCell ref="G101:Y102"/>
    <mergeCell ref="AA80:AV81"/>
    <mergeCell ref="BG194:BJ194"/>
    <mergeCell ref="BK194:BN194"/>
    <mergeCell ref="BO194:BR194"/>
    <mergeCell ref="AA163:AV163"/>
    <mergeCell ref="AA178:AV178"/>
    <mergeCell ref="AA180:AV180"/>
    <mergeCell ref="J164:N164"/>
    <mergeCell ref="I113:J113"/>
    <mergeCell ref="L113:M113"/>
    <mergeCell ref="O113:P113"/>
    <mergeCell ref="K124:L124"/>
    <mergeCell ref="Q126:T126"/>
    <mergeCell ref="H131:I131"/>
    <mergeCell ref="O131:R131"/>
    <mergeCell ref="H144:O144"/>
    <mergeCell ref="H147:O147"/>
    <mergeCell ref="Q124:R124"/>
    <mergeCell ref="G194:H196"/>
    <mergeCell ref="I194:J196"/>
    <mergeCell ref="K192:P196"/>
  </mergeCells>
  <phoneticPr fontId="2"/>
  <conditionalFormatting sqref="C69">
    <cfRule type="expression" dxfId="303" priority="49">
      <formula>$AY$69</formula>
    </cfRule>
  </conditionalFormatting>
  <conditionalFormatting sqref="D140">
    <cfRule type="expression" dxfId="302" priority="34">
      <formula>$AY140</formula>
    </cfRule>
  </conditionalFormatting>
  <conditionalFormatting sqref="D155">
    <cfRule type="expression" dxfId="301" priority="30">
      <formula>$AY153</formula>
    </cfRule>
  </conditionalFormatting>
  <conditionalFormatting sqref="D178">
    <cfRule type="expression" dxfId="300" priority="24">
      <formula>$AY176</formula>
    </cfRule>
  </conditionalFormatting>
  <conditionalFormatting sqref="E58">
    <cfRule type="expression" dxfId="299" priority="64">
      <formula>$AW$61+$AW$58</formula>
    </cfRule>
  </conditionalFormatting>
  <conditionalFormatting sqref="F120">
    <cfRule type="expression" dxfId="298" priority="37">
      <formula>$AY$117</formula>
    </cfRule>
  </conditionalFormatting>
  <conditionalFormatting sqref="G26">
    <cfRule type="expression" dxfId="297" priority="71">
      <formula>$AY26</formula>
    </cfRule>
  </conditionalFormatting>
  <conditionalFormatting sqref="G219">
    <cfRule type="expression" dxfId="296" priority="4">
      <formula>$AZ$219</formula>
    </cfRule>
  </conditionalFormatting>
  <conditionalFormatting sqref="G45:P45 T45:X45 F47:M47 Q47:X47 G49:H49 J49:K49 M49:X49">
    <cfRule type="expression" dxfId="295" priority="5">
      <formula>$AW$45</formula>
    </cfRule>
  </conditionalFormatting>
  <conditionalFormatting sqref="G101:Y102">
    <cfRule type="expression" dxfId="294" priority="1">
      <formula>$AZ$101</formula>
    </cfRule>
  </conditionalFormatting>
  <conditionalFormatting sqref="G107:Y108">
    <cfRule type="expression" dxfId="293" priority="2">
      <formula>$AZ$107</formula>
    </cfRule>
  </conditionalFormatting>
  <conditionalFormatting sqref="H15">
    <cfRule type="expression" dxfId="292" priority="78">
      <formula>$AX$66</formula>
    </cfRule>
  </conditionalFormatting>
  <conditionalFormatting sqref="H146">
    <cfRule type="expression" dxfId="291" priority="33">
      <formula>$AY144</formula>
    </cfRule>
  </conditionalFormatting>
  <conditionalFormatting sqref="H149">
    <cfRule type="expression" dxfId="290" priority="32">
      <formula>$AY147</formula>
    </cfRule>
  </conditionalFormatting>
  <conditionalFormatting sqref="H64:W64">
    <cfRule type="expression" dxfId="289" priority="51">
      <formula>$AW$64</formula>
    </cfRule>
  </conditionalFormatting>
  <conditionalFormatting sqref="I43:S43">
    <cfRule type="expression" dxfId="288" priority="66">
      <formula>$AW$43</formula>
    </cfRule>
  </conditionalFormatting>
  <conditionalFormatting sqref="J33">
    <cfRule type="expression" dxfId="287" priority="364">
      <formula>$AY$33</formula>
    </cfRule>
  </conditionalFormatting>
  <conditionalFormatting sqref="J66">
    <cfRule type="expression" dxfId="286" priority="50">
      <formula>$AY$66</formula>
    </cfRule>
  </conditionalFormatting>
  <conditionalFormatting sqref="J235:M235">
    <cfRule type="expression" dxfId="285" priority="14">
      <formula>$AW$231</formula>
    </cfRule>
  </conditionalFormatting>
  <conditionalFormatting sqref="J164:N164">
    <cfRule type="expression" dxfId="284" priority="25">
      <formula>$AW$164</formula>
    </cfRule>
  </conditionalFormatting>
  <conditionalFormatting sqref="J60:T60">
    <cfRule type="expression" dxfId="283" priority="63">
      <formula>$AW$60</formula>
    </cfRule>
  </conditionalFormatting>
  <conditionalFormatting sqref="K56">
    <cfRule type="expression" dxfId="282" priority="61">
      <formula>$AY$58</formula>
    </cfRule>
  </conditionalFormatting>
  <conditionalFormatting sqref="K197:P216 Y197:AD216 AM197:AR216">
    <cfRule type="expression" dxfId="281" priority="3">
      <formula>$BD$197</formula>
    </cfRule>
  </conditionalFormatting>
  <conditionalFormatting sqref="L52">
    <cfRule type="expression" dxfId="280" priority="59">
      <formula>$AY$52</formula>
    </cfRule>
  </conditionalFormatting>
  <conditionalFormatting sqref="N31">
    <cfRule type="expression" dxfId="279" priority="7">
      <formula>$AY$31</formula>
    </cfRule>
  </conditionalFormatting>
  <conditionalFormatting sqref="N62">
    <cfRule type="expression" dxfId="278" priority="60">
      <formula>$AY$60</formula>
    </cfRule>
  </conditionalFormatting>
  <conditionalFormatting sqref="N244">
    <cfRule type="expression" dxfId="277" priority="11">
      <formula>$AY$244</formula>
    </cfRule>
  </conditionalFormatting>
  <conditionalFormatting sqref="N246">
    <cfRule type="expression" dxfId="276" priority="10">
      <formula>$AY$246</formula>
    </cfRule>
  </conditionalFormatting>
  <conditionalFormatting sqref="N245:Q245">
    <cfRule type="expression" dxfId="275" priority="12">
      <formula>$AW$243</formula>
    </cfRule>
  </conditionalFormatting>
  <conditionalFormatting sqref="N243:W243">
    <cfRule type="expression" dxfId="274" priority="13">
      <formula>$AW$243</formula>
    </cfRule>
  </conditionalFormatting>
  <conditionalFormatting sqref="O22">
    <cfRule type="expression" dxfId="273" priority="72">
      <formula>$AY22</formula>
    </cfRule>
  </conditionalFormatting>
  <conditionalFormatting sqref="O132">
    <cfRule type="expression" dxfId="272" priority="6">
      <formula>$AY$131</formula>
    </cfRule>
  </conditionalFormatting>
  <conditionalFormatting sqref="O231">
    <cfRule type="expression" dxfId="271" priority="20">
      <formula>$AY$233</formula>
    </cfRule>
  </conditionalFormatting>
  <conditionalFormatting sqref="P115">
    <cfRule type="expression" dxfId="270" priority="38">
      <formula>$AY115</formula>
    </cfRule>
  </conditionalFormatting>
  <conditionalFormatting sqref="P164">
    <cfRule type="expression" dxfId="269" priority="29">
      <formula>$AY164</formula>
    </cfRule>
  </conditionalFormatting>
  <conditionalFormatting sqref="P234:P235 Q235">
    <cfRule type="expression" dxfId="268" priority="18">
      <formula>$AY$231</formula>
    </cfRule>
  </conditionalFormatting>
  <conditionalFormatting sqref="Q127">
    <cfRule type="expression" dxfId="267" priority="35">
      <formula>$AY127</formula>
    </cfRule>
  </conditionalFormatting>
  <conditionalFormatting sqref="Q10:R10 C24">
    <cfRule type="expression" dxfId="266" priority="81">
      <formula>$AX$66</formula>
    </cfRule>
  </conditionalFormatting>
  <conditionalFormatting sqref="S113">
    <cfRule type="expression" dxfId="265" priority="39">
      <formula>$AY113</formula>
    </cfRule>
  </conditionalFormatting>
  <conditionalFormatting sqref="T16:T17">
    <cfRule type="expression" dxfId="264" priority="9">
      <formula>$AY$18</formula>
    </cfRule>
    <cfRule type="expression" dxfId="263" priority="8">
      <formula>$AY$20</formula>
    </cfRule>
  </conditionalFormatting>
  <conditionalFormatting sqref="T43">
    <cfRule type="expression" dxfId="262" priority="65">
      <formula>$AY43</formula>
    </cfRule>
  </conditionalFormatting>
  <conditionalFormatting sqref="T74">
    <cfRule type="expression" dxfId="261" priority="48">
      <formula>$AY74</formula>
    </cfRule>
  </conditionalFormatting>
  <conditionalFormatting sqref="T78">
    <cfRule type="expression" dxfId="260" priority="44">
      <formula>$AY78</formula>
    </cfRule>
  </conditionalFormatting>
  <conditionalFormatting sqref="T82">
    <cfRule type="expression" dxfId="259" priority="47">
      <formula>$AY82</formula>
    </cfRule>
  </conditionalFormatting>
  <conditionalFormatting sqref="T86">
    <cfRule type="expression" dxfId="258" priority="46">
      <formula>$AY86</formula>
    </cfRule>
  </conditionalFormatting>
  <conditionalFormatting sqref="T92">
    <cfRule type="expression" dxfId="257" priority="45">
      <formula>$AY92</formula>
    </cfRule>
  </conditionalFormatting>
  <conditionalFormatting sqref="T96">
    <cfRule type="expression" dxfId="256" priority="43">
      <formula>$AY96</formula>
    </cfRule>
  </conditionalFormatting>
  <conditionalFormatting sqref="T100">
    <cfRule type="expression" dxfId="255" priority="42">
      <formula>$AY100</formula>
    </cfRule>
  </conditionalFormatting>
  <conditionalFormatting sqref="T106">
    <cfRule type="expression" dxfId="254" priority="41">
      <formula>$AY106</formula>
    </cfRule>
  </conditionalFormatting>
  <conditionalFormatting sqref="T124">
    <cfRule type="expression" dxfId="253" priority="36">
      <formula>$AY124</formula>
    </cfRule>
  </conditionalFormatting>
  <conditionalFormatting sqref="T10:U10">
    <cfRule type="expression" dxfId="252" priority="80">
      <formula>$AX$66</formula>
    </cfRule>
  </conditionalFormatting>
  <conditionalFormatting sqref="W10:X10">
    <cfRule type="expression" dxfId="251" priority="79">
      <formula>$AX$66</formula>
    </cfRule>
  </conditionalFormatting>
  <conditionalFormatting sqref="AA10 H16:H17 B232">
    <cfRule type="expression" dxfId="250" priority="75">
      <formula>$AY10</formula>
    </cfRule>
  </conditionalFormatting>
  <conditionalFormatting sqref="AB217">
    <cfRule type="expression" dxfId="249" priority="22">
      <formula>$AY$218</formula>
    </cfRule>
  </conditionalFormatting>
  <conditionalFormatting sqref="AW43">
    <cfRule type="expression" dxfId="248" priority="67">
      <formula>$AW$62</formula>
    </cfRule>
  </conditionalFormatting>
  <conditionalFormatting sqref="AW58">
    <cfRule type="expression" dxfId="247" priority="56">
      <formula>$AW$62</formula>
    </cfRule>
  </conditionalFormatting>
  <conditionalFormatting sqref="AW60">
    <cfRule type="expression" dxfId="246" priority="53">
      <formula>$AW$62</formula>
    </cfRule>
  </conditionalFormatting>
  <conditionalFormatting sqref="AW231">
    <cfRule type="expression" dxfId="245" priority="15">
      <formula>$AW$62</formula>
    </cfRule>
  </conditionalFormatting>
  <dataValidations count="32">
    <dataValidation type="list" allowBlank="1" showDropDown="1" showInputMessage="1" showErrorMessage="1" error="1~12月を選択して下さい" sqref="T10:U10" xr:uid="{00000000-0002-0000-0000-000000000000}">
      <formula1>"1,2,3,4,5,6,7,8,9,10,11,12"</formula1>
    </dataValidation>
    <dataValidation type="whole" operator="greaterThanOrEqual" allowBlank="1" showInputMessage="1" showErrorMessage="1" error="2019年以降の有効な年を入力して下さい" sqref="Q10:R10" xr:uid="{00000000-0002-0000-0000-000001000000}">
      <formula1>2000</formula1>
    </dataValidation>
    <dataValidation type="whole" allowBlank="1" showInputMessage="1" showErrorMessage="1" error="有効な日付を入力して下さい" sqref="W10:X10" xr:uid="{00000000-0002-0000-0000-000002000000}">
      <formula1>1</formula1>
      <formula2>31</formula2>
    </dataValidation>
    <dataValidation type="textLength" operator="equal" allowBlank="1" showInputMessage="1" showErrorMessage="1" error="4桁の番号を入力して下さい" sqref="K22:N22 J49:K49" xr:uid="{00000000-0002-0000-0000-000003000000}">
      <formula1>4</formula1>
    </dataValidation>
    <dataValidation type="whole" allowBlank="1" showInputMessage="1" showErrorMessage="1" error="7桁の番号を入力して下さい" sqref="U18:X18" xr:uid="{00000000-0002-0000-0000-000004000000}">
      <formula1>0</formula1>
      <formula2>9999999</formula2>
    </dataValidation>
    <dataValidation type="list" allowBlank="1" showInputMessage="1" showErrorMessage="1" error="有効な値(1,2,3,4)から選択してください。" sqref="D41 E58 C155 C178" xr:uid="{00000000-0002-0000-0000-000005000000}">
      <formula1>"1,2,3,4"</formula1>
    </dataValidation>
    <dataValidation type="list" allowBlank="1" showInputMessage="1" showErrorMessage="1" error="有効な値(1,2,3)から選択してください。" sqref="D139 F119 C54" xr:uid="{00000000-0002-0000-0000-000006000000}">
      <formula1>"1,2,3"</formula1>
    </dataValidation>
    <dataValidation type="list" allowBlank="1" showInputMessage="1" showErrorMessage="1" error="有効な値(1,2)から選択してください。" sqref="C68 B231" xr:uid="{00000000-0002-0000-0000-000007000000}">
      <formula1>"1,2"</formula1>
    </dataValidation>
    <dataValidation type="whole" operator="greaterThan" allowBlank="1" showInputMessage="1" showErrorMessage="1" sqref="AX124" xr:uid="{00000000-0002-0000-0000-000008000000}">
      <formula1>0</formula1>
    </dataValidation>
    <dataValidation type="whole" allowBlank="1" showInputMessage="1" showErrorMessage="1" error="0～11の整数で入力してください。" sqref="O106:Q106" xr:uid="{00000000-0002-0000-0000-000009000000}">
      <formula1>0</formula1>
      <formula2>11</formula2>
    </dataValidation>
    <dataValidation type="whole" allowBlank="1" showInputMessage="1" showErrorMessage="1" error="1900年以降を入力してください。" sqref="I113:J113" xr:uid="{00000000-0002-0000-0000-00000A000000}">
      <formula1>1900</formula1>
      <formula2>9998</formula2>
    </dataValidation>
    <dataValidation type="list" allowBlank="1" showDropDown="1" showInputMessage="1" showErrorMessage="1" error="１~12月を選択してください。" sqref="L113:M113" xr:uid="{00000000-0002-0000-0000-00000B000000}">
      <formula1>"1,2,3,4,5,6,7,8,9,10,11,12"</formula1>
    </dataValidation>
    <dataValidation type="whole" allowBlank="1" showInputMessage="1" showErrorMessage="1" error="1~31日を入力してください。" sqref="O113:P113" xr:uid="{00000000-0002-0000-0000-00000C000000}">
      <formula1>1</formula1>
      <formula2>31</formula2>
    </dataValidation>
    <dataValidation type="whole" allowBlank="1" showInputMessage="1" showErrorMessage="1" error="整数(≧0)で入力してください。" sqref="H131:I131 Q124:R124" xr:uid="{00000000-0002-0000-0000-00000D000000}">
      <formula1>0</formula1>
      <formula2>99</formula2>
    </dataValidation>
    <dataValidation type="textLength" operator="equal" allowBlank="1" showInputMessage="1" showErrorMessage="1" error="3桁の番号を入力して下さい" sqref="G22:I22 G49:H49" xr:uid="{00000000-0002-0000-0000-00000E000000}">
      <formula1>3</formula1>
    </dataValidation>
    <dataValidation type="whole" allowBlank="1" showInputMessage="1" showErrorMessage="1" error="整数(≧0)で入力してください。" sqref="O131:R131" xr:uid="{00000000-0002-0000-0000-00000F000000}">
      <formula1>0</formula1>
      <formula2>9999</formula2>
    </dataValidation>
    <dataValidation type="whole" allowBlank="1" showInputMessage="1" showErrorMessage="1" error="整数(≧0)で入力してください。" sqref="J164:N164" xr:uid="{00000000-0002-0000-0000-000010000000}">
      <formula1>0</formula1>
      <formula2>100</formula2>
    </dataValidation>
    <dataValidation type="whole" allowBlank="1" showInputMessage="1" showErrorMessage="1" error="整数(≧0)で入力してください。" sqref="N245:Q245 K197:P216 Y197:AD216 AM197:AR216" xr:uid="{00000000-0002-0000-0000-000011000000}">
      <formula1>0</formula1>
      <formula2>2000000000</formula2>
    </dataValidation>
    <dataValidation type="list" allowBlank="1" showInputMessage="1" showErrorMessage="1" sqref="C24" xr:uid="{00000000-0002-0000-0000-000012000000}">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operator="greaterThanOrEqual" allowBlank="1" showInputMessage="1" showErrorMessage="1" error="整数で入力してください。" sqref="N243:W243" xr:uid="{00000000-0002-0000-0000-000013000000}"/>
    <dataValidation type="whole" allowBlank="1" showInputMessage="1" showErrorMessage="1" error="0~99の整数で入力してください。" sqref="J106:L106" xr:uid="{00000000-0002-0000-0000-000014000000}">
      <formula1>0</formula1>
      <formula2>99</formula2>
    </dataValidation>
    <dataValidation type="whole" allowBlank="1" showInputMessage="1" showErrorMessage="1" error="整数(&gt;0)で入力してください。" sqref="K124:L124" xr:uid="{00000000-0002-0000-0000-000015000000}">
      <formula1>1</formula1>
      <formula2>99</formula2>
    </dataValidation>
    <dataValidation type="decimal" allowBlank="1" showInputMessage="1" showErrorMessage="1" error="小数点数(&gt;0)で入力してください。" sqref="AI197:AJ216 U197:V216 G197:H216 H144:O144" xr:uid="{00000000-0002-0000-0000-000016000000}">
      <formula1>0.01</formula1>
      <formula2>2000000000</formula2>
    </dataValidation>
    <dataValidation type="whole" allowBlank="1" showInputMessage="1" showErrorMessage="1" error="整数(&gt;0)で入力してください。" sqref="J235:M235" xr:uid="{00000000-0002-0000-0000-000017000000}">
      <formula1>1</formula1>
      <formula2>2000000000</formula2>
    </dataValidation>
    <dataValidation type="list" allowBlank="1" showInputMessage="1" showErrorMessage="1" error="有効な値(1,2)から選択してください。" sqref="F115" xr:uid="{00000000-0002-0000-0000-000018000000}">
      <formula1>IF($G$82&gt;0,$BB$115,$BA$115:$BB$115)</formula1>
    </dataValidation>
    <dataValidation type="whole" allowBlank="1" showInputMessage="1" showErrorMessage="1" error="整数(&gt;0)で入力してください。" sqref="AG197:AH216 S197:T216 Q126:T126 E197:F216" xr:uid="{00000000-0002-0000-0000-000019000000}">
      <formula1>1</formula1>
      <formula2>9999</formula2>
    </dataValidation>
    <dataValidation type="decimal" allowBlank="1" showInputMessage="1" showErrorMessage="1" error="小数点数(≧0)で入力してください。" sqref="I197:J216 W197:X216 AK197:AL216" xr:uid="{00000000-0002-0000-0000-00001A000000}">
      <formula1>0</formula1>
      <formula2>2000000000</formula2>
    </dataValidation>
    <dataValidation type="custom" allowBlank="1" showInputMessage="1" showErrorMessage="1" error="9桁の半角英数字を入力して下さい" sqref="U20:X20" xr:uid="{00000000-0002-0000-0000-00001B000000}">
      <formula1>AND(ISNUMBER(_xlfn.DECIMAL(U20,36)),LEN(U20)=9)</formula1>
    </dataValidation>
    <dataValidation type="whole" allowBlank="1" showInputMessage="1" showErrorMessage="1" error="0~9999999999の整数で入力してください。" sqref="G74:R74 G78:R78 G82:R82 G86:R86 G92:R92 G96:R96 G100:R100" xr:uid="{00000000-0002-0000-0000-00001C000000}">
      <formula1>0</formula1>
      <formula2>9999999999</formula2>
    </dataValidation>
    <dataValidation type="decimal" allowBlank="1" showInputMessage="1" showErrorMessage="1" error="小数点数(&gt;0)かつ、敷地面積以下で入力してください。" sqref="H147:O147" xr:uid="{00000000-0002-0000-0000-00001D000000}">
      <formula1>0.01</formula1>
      <formula2>H144</formula2>
    </dataValidation>
    <dataValidation allowBlank="1" showInputMessage="1" showErrorMessage="1" error="「管理組合」または「管理組合法人」のどちらかを入力してください。" sqref="T15:X15" xr:uid="{00000000-0002-0000-0000-000021000000}"/>
    <dataValidation type="textLength" allowBlank="1" showInputMessage="1" showErrorMessage="1" error="50字以下で入力してください。" sqref="J60:T60 H64:W64" xr:uid="{00000000-0002-0000-0000-000022000000}">
      <formula1>0</formula1>
      <formula2>50</formula2>
    </dataValidation>
  </dataValidations>
  <pageMargins left="0.7" right="0.7" top="0.75" bottom="0.75" header="0.3" footer="0.3"/>
  <pageSetup paperSize="9" scale="95" fitToWidth="0" fitToHeight="0" orientation="landscape" r:id="rId1"/>
  <headerFooter>
    <oddFooter xml:space="preserve">&amp;R&amp;P </oddFooter>
  </headerFooter>
  <rowBreaks count="5" manualBreakCount="5">
    <brk id="49" max="16383" man="1"/>
    <brk id="97" max="47" man="1"/>
    <brk id="143" max="47" man="1"/>
    <brk id="189" max="47" man="1"/>
    <brk id="228" max="16383" man="1"/>
  </rowBreaks>
  <colBreaks count="1" manualBreakCount="1">
    <brk id="48" max="2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locked="0" defaultSize="0" autoFill="0" autoLine="0" autoPict="0" altText="管理組合">
                <anchor moveWithCells="1">
                  <from>
                    <xdr:col>14</xdr:col>
                    <xdr:colOff>161925</xdr:colOff>
                    <xdr:row>14</xdr:row>
                    <xdr:rowOff>161925</xdr:rowOff>
                  </from>
                  <to>
                    <xdr:col>18</xdr:col>
                    <xdr:colOff>57150</xdr:colOff>
                    <xdr:row>16</xdr:row>
                    <xdr:rowOff>66675</xdr:rowOff>
                  </to>
                </anchor>
              </controlPr>
            </control>
          </mc:Choice>
        </mc:AlternateContent>
        <mc:AlternateContent xmlns:mc="http://schemas.openxmlformats.org/markup-compatibility/2006">
          <mc:Choice Requires="x14">
            <control shapeId="1030" r:id="rId5" name="Option Button 6">
              <controlPr locked="0" defaultSize="0" autoFill="0" autoLine="0" autoPict="0">
                <anchor moveWithCells="1">
                  <from>
                    <xdr:col>19</xdr:col>
                    <xdr:colOff>0</xdr:colOff>
                    <xdr:row>14</xdr:row>
                    <xdr:rowOff>161925</xdr:rowOff>
                  </from>
                  <to>
                    <xdr:col>23</xdr:col>
                    <xdr:colOff>28575</xdr:colOff>
                    <xdr:row>16</xdr:row>
                    <xdr:rowOff>66675</xdr:rowOff>
                  </to>
                </anchor>
              </controlPr>
            </control>
          </mc:Choice>
        </mc:AlternateContent>
        <mc:AlternateContent xmlns:mc="http://schemas.openxmlformats.org/markup-compatibility/2006">
          <mc:Choice Requires="x14">
            <control shapeId="1031" r:id="rId6" name="Group Box 7">
              <controlPr defaultSize="0" autoFill="0" autoPict="0">
                <anchor moveWithCells="1">
                  <from>
                    <xdr:col>15</xdr:col>
                    <xdr:colOff>123825</xdr:colOff>
                    <xdr:row>15</xdr:row>
                    <xdr:rowOff>19050</xdr:rowOff>
                  </from>
                  <to>
                    <xdr:col>24</xdr:col>
                    <xdr:colOff>66675</xdr:colOff>
                    <xdr:row>16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view="pageBreakPreview" zoomScaleNormal="100" zoomScaleSheetLayoutView="100" workbookViewId="0">
      <selection activeCell="D15" sqref="D15"/>
    </sheetView>
  </sheetViews>
  <sheetFormatPr defaultRowHeight="13.5" x14ac:dyDescent="0.15"/>
  <cols>
    <col min="1" max="1" width="13" bestFit="1" customWidth="1"/>
  </cols>
  <sheetData>
    <row r="1" spans="1:1" x14ac:dyDescent="0.15">
      <c r="A1" s="64" t="s">
        <v>562</v>
      </c>
    </row>
    <row r="2" spans="1:1" x14ac:dyDescent="0.15">
      <c r="A2" s="63">
        <v>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C830"/>
  <sheetViews>
    <sheetView tabSelected="1" view="pageLayout" topLeftCell="A315" zoomScaleNormal="100" zoomScaleSheetLayoutView="100" workbookViewId="0">
      <selection activeCell="C347" sqref="C347"/>
    </sheetView>
  </sheetViews>
  <sheetFormatPr defaultRowHeight="13.5" x14ac:dyDescent="0.15"/>
  <cols>
    <col min="1" max="48" width="2.75" customWidth="1"/>
    <col min="49" max="52" width="9" hidden="1" customWidth="1"/>
    <col min="53" max="54" width="2.75" hidden="1" customWidth="1"/>
    <col min="55" max="55" width="9" hidden="1" customWidth="1"/>
  </cols>
  <sheetData>
    <row r="1" spans="1:48" ht="19.5" customHeight="1" x14ac:dyDescent="0.15">
      <c r="A1" s="18" t="s">
        <v>108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row>
    <row r="2" spans="1:48" ht="6.75" customHeight="1" x14ac:dyDescent="0.15"/>
    <row r="3" spans="1:48" x14ac:dyDescent="0.15">
      <c r="B3" t="s">
        <v>109</v>
      </c>
    </row>
    <row r="4" spans="1:48" ht="6.75" customHeight="1" x14ac:dyDescent="0.15"/>
    <row r="5" spans="1:48" x14ac:dyDescent="0.15">
      <c r="C5" s="29" t="s">
        <v>112</v>
      </c>
    </row>
    <row r="6" spans="1:48" ht="6.75" customHeight="1" x14ac:dyDescent="0.15">
      <c r="C6" s="29"/>
    </row>
    <row r="7" spans="1:48" x14ac:dyDescent="0.15">
      <c r="D7" s="29" t="s">
        <v>113</v>
      </c>
    </row>
    <row r="8" spans="1:48" ht="6.75" customHeight="1" x14ac:dyDescent="0.15"/>
    <row r="9" spans="1:48" x14ac:dyDescent="0.15">
      <c r="C9" s="29" t="s">
        <v>110</v>
      </c>
    </row>
    <row r="10" spans="1:48" ht="6.75" customHeight="1" x14ac:dyDescent="0.15"/>
    <row r="11" spans="1:48" x14ac:dyDescent="0.15">
      <c r="B11" t="s">
        <v>111</v>
      </c>
    </row>
    <row r="12" spans="1:48" ht="6.75" customHeight="1" x14ac:dyDescent="0.15"/>
    <row r="13" spans="1:48" x14ac:dyDescent="0.15">
      <c r="C13" t="s">
        <v>364</v>
      </c>
    </row>
    <row r="14" spans="1:48" ht="6.75" customHeight="1" x14ac:dyDescent="0.15"/>
    <row r="15" spans="1:48" x14ac:dyDescent="0.15">
      <c r="D15" t="s">
        <v>114</v>
      </c>
    </row>
    <row r="16" spans="1:48" ht="6.75" customHeight="1" x14ac:dyDescent="0.15"/>
    <row r="17" spans="1:48" x14ac:dyDescent="0.15">
      <c r="C17" t="s">
        <v>115</v>
      </c>
    </row>
    <row r="18" spans="1:48" ht="6.75" customHeight="1" x14ac:dyDescent="0.15"/>
    <row r="19" spans="1:48" x14ac:dyDescent="0.15">
      <c r="D19" t="s">
        <v>116</v>
      </c>
    </row>
    <row r="20" spans="1:48" ht="6.75" customHeight="1" x14ac:dyDescent="0.15"/>
    <row r="21" spans="1:48" x14ac:dyDescent="0.15">
      <c r="D21" t="s">
        <v>117</v>
      </c>
    </row>
    <row r="22" spans="1:48" ht="6.75" customHeight="1" x14ac:dyDescent="0.15"/>
    <row r="23" spans="1:48" x14ac:dyDescent="0.15">
      <c r="C23" t="s">
        <v>118</v>
      </c>
    </row>
    <row r="27" spans="1:48" x14ac:dyDescent="0.15">
      <c r="A27" s="7" t="s">
        <v>349</v>
      </c>
      <c r="Z27" s="9"/>
    </row>
    <row r="28" spans="1:48" ht="6.75" customHeight="1" x14ac:dyDescent="0.15">
      <c r="Z28" s="9"/>
    </row>
    <row r="29" spans="1:48" x14ac:dyDescent="0.15">
      <c r="B29" t="s">
        <v>119</v>
      </c>
      <c r="Z29" s="9"/>
      <c r="AA29" s="65" t="s">
        <v>122</v>
      </c>
      <c r="AB29" s="65"/>
      <c r="AC29" s="65"/>
      <c r="AD29" s="65"/>
      <c r="AE29" s="65"/>
      <c r="AF29" s="65"/>
      <c r="AG29" s="65"/>
      <c r="AH29" s="65"/>
      <c r="AI29" s="65"/>
      <c r="AJ29" s="65"/>
      <c r="AK29" s="65"/>
      <c r="AL29" s="65"/>
      <c r="AM29" s="65"/>
      <c r="AN29" s="65"/>
      <c r="AO29" s="65"/>
      <c r="AP29" s="65"/>
      <c r="AQ29" s="65"/>
      <c r="AR29" s="65"/>
      <c r="AS29" s="65"/>
      <c r="AT29" s="65"/>
      <c r="AU29" s="65"/>
      <c r="AV29" s="65"/>
    </row>
    <row r="30" spans="1:48" ht="6.75" customHeight="1" x14ac:dyDescent="0.15">
      <c r="Z30" s="9"/>
    </row>
    <row r="31" spans="1:48" x14ac:dyDescent="0.15">
      <c r="B31" s="30" t="s">
        <v>120</v>
      </c>
      <c r="Z31" s="9"/>
      <c r="AA31" s="65" t="s">
        <v>123</v>
      </c>
      <c r="AB31" s="65"/>
      <c r="AC31" s="65"/>
      <c r="AD31" s="65"/>
      <c r="AE31" s="65"/>
      <c r="AF31" s="65"/>
      <c r="AG31" s="65"/>
      <c r="AH31" s="65"/>
      <c r="AI31" s="65"/>
      <c r="AJ31" s="65"/>
      <c r="AK31" s="65"/>
      <c r="AL31" s="65"/>
      <c r="AM31" s="65"/>
      <c r="AN31" s="65"/>
      <c r="AO31" s="65"/>
      <c r="AP31" s="65"/>
      <c r="AQ31" s="65"/>
      <c r="AR31" s="65"/>
      <c r="AS31" s="65"/>
      <c r="AT31" s="65"/>
      <c r="AU31" s="65"/>
      <c r="AV31" s="65"/>
    </row>
    <row r="32" spans="1:48" x14ac:dyDescent="0.15">
      <c r="Z32" s="9"/>
    </row>
    <row r="33" spans="1:54" x14ac:dyDescent="0.15">
      <c r="Z33" s="9"/>
    </row>
    <row r="34" spans="1:54" x14ac:dyDescent="0.15">
      <c r="A34" s="31" t="s">
        <v>121</v>
      </c>
      <c r="Z34" s="9"/>
    </row>
    <row r="35" spans="1:54" ht="6.75" customHeight="1" x14ac:dyDescent="0.15">
      <c r="Z35" s="9"/>
    </row>
    <row r="36" spans="1:54" x14ac:dyDescent="0.15">
      <c r="B36" t="s">
        <v>336</v>
      </c>
      <c r="Z36" s="9"/>
      <c r="AA36" s="65" t="s">
        <v>124</v>
      </c>
      <c r="AB36" s="65"/>
      <c r="AC36" s="65"/>
      <c r="AD36" s="65"/>
      <c r="AE36" s="65"/>
      <c r="AF36" s="65"/>
      <c r="AG36" s="65"/>
      <c r="AH36" s="65"/>
      <c r="AI36" s="65"/>
      <c r="AJ36" s="65"/>
      <c r="AK36" s="65"/>
      <c r="AL36" s="65"/>
      <c r="AM36" s="65"/>
      <c r="AN36" s="65"/>
      <c r="AO36" s="65"/>
      <c r="AP36" s="65"/>
      <c r="AQ36" s="65"/>
      <c r="AR36" s="65"/>
      <c r="AS36" s="65"/>
      <c r="AT36" s="65"/>
      <c r="AU36" s="65"/>
      <c r="AV36" s="65"/>
    </row>
    <row r="37" spans="1:54" ht="6.75" customHeight="1" thickBot="1" x14ac:dyDescent="0.2">
      <c r="Z37" s="9"/>
    </row>
    <row r="38" spans="1:54" ht="13.5" customHeight="1" thickBot="1" x14ac:dyDescent="0.2">
      <c r="C38" s="45"/>
      <c r="D38" t="s">
        <v>403</v>
      </c>
      <c r="E38" s="36"/>
      <c r="K38" s="47" t="s">
        <v>407</v>
      </c>
      <c r="Z38" s="9"/>
      <c r="AA38" s="72" t="s">
        <v>343</v>
      </c>
      <c r="AB38" s="72"/>
      <c r="AC38" s="72"/>
      <c r="AD38" s="72"/>
      <c r="AE38" s="72"/>
      <c r="AF38" s="72"/>
      <c r="AG38" s="72"/>
      <c r="AH38" s="72"/>
      <c r="AI38" s="72"/>
      <c r="AJ38" s="72"/>
      <c r="AK38" s="72"/>
      <c r="AL38" s="72"/>
      <c r="AM38" s="72"/>
      <c r="AN38" s="72"/>
      <c r="AO38" s="72"/>
      <c r="AP38" s="72"/>
      <c r="AQ38" s="72"/>
      <c r="AR38" s="72"/>
      <c r="AS38" s="72"/>
      <c r="AT38" s="72"/>
      <c r="AU38" s="72"/>
      <c r="AV38" s="72"/>
      <c r="AY38" t="b">
        <f>ISBLANK(C38)</f>
        <v>1</v>
      </c>
    </row>
    <row r="39" spans="1:54" ht="6.75" customHeight="1" x14ac:dyDescent="0.15">
      <c r="C39" s="35"/>
      <c r="Z39" s="9"/>
      <c r="AA39" s="33"/>
      <c r="AB39" s="33"/>
      <c r="AC39" s="33"/>
      <c r="AD39" s="33"/>
      <c r="AE39" s="33"/>
      <c r="AF39" s="33"/>
      <c r="AG39" s="33"/>
      <c r="AH39" s="33"/>
      <c r="AI39" s="33"/>
      <c r="AJ39" s="33"/>
      <c r="AK39" s="33"/>
      <c r="AL39" s="33"/>
      <c r="AM39" s="33"/>
      <c r="AN39" s="33"/>
      <c r="AO39" s="33"/>
      <c r="AP39" s="33"/>
      <c r="AQ39" s="33"/>
      <c r="AR39" s="33"/>
      <c r="AS39" s="33"/>
      <c r="AT39" s="33"/>
      <c r="AU39" s="33"/>
      <c r="AV39" s="33"/>
    </row>
    <row r="40" spans="1:54" x14ac:dyDescent="0.15">
      <c r="C40" s="56" t="s">
        <v>398</v>
      </c>
      <c r="Z40" s="9"/>
      <c r="AA40" s="127" t="s">
        <v>344</v>
      </c>
      <c r="AB40" s="127"/>
      <c r="AC40" s="127"/>
      <c r="AD40" s="127"/>
      <c r="AE40" s="127"/>
      <c r="AF40" s="127"/>
      <c r="AG40" s="127"/>
      <c r="AH40" s="127"/>
      <c r="AI40" s="127"/>
      <c r="AJ40" s="127"/>
      <c r="AK40" s="127"/>
      <c r="AL40" s="127"/>
      <c r="AM40" s="127"/>
      <c r="AN40" s="127"/>
      <c r="AO40" s="127"/>
      <c r="AP40" s="127"/>
      <c r="AQ40" s="127"/>
      <c r="AR40" s="127"/>
      <c r="AS40" s="127"/>
      <c r="AT40" s="127"/>
      <c r="AU40" s="127"/>
      <c r="AV40" s="127"/>
    </row>
    <row r="41" spans="1:54" ht="6.75" customHeight="1" x14ac:dyDescent="0.15">
      <c r="C41" s="35"/>
      <c r="Z41" s="9"/>
    </row>
    <row r="42" spans="1:54" x14ac:dyDescent="0.15">
      <c r="D42" s="37" t="s">
        <v>443</v>
      </c>
      <c r="Z42" s="9"/>
      <c r="AA42" s="72" t="s">
        <v>566</v>
      </c>
      <c r="AB42" s="72"/>
      <c r="AC42" s="72"/>
      <c r="AD42" s="72"/>
      <c r="AE42" s="72"/>
      <c r="AF42" s="72"/>
      <c r="AG42" s="72"/>
      <c r="AH42" s="72"/>
      <c r="AI42" s="72"/>
      <c r="AJ42" s="72"/>
      <c r="AK42" s="72"/>
      <c r="AL42" s="72"/>
      <c r="AM42" s="72"/>
      <c r="AN42" s="72"/>
      <c r="AO42" s="72"/>
      <c r="AP42" s="72"/>
      <c r="AQ42" s="72"/>
      <c r="AR42" s="72"/>
      <c r="AS42" s="72"/>
      <c r="AT42" s="72"/>
      <c r="AU42" s="72"/>
      <c r="AV42" s="72"/>
    </row>
    <row r="43" spans="1:54" ht="6.75" customHeight="1" thickBot="1" x14ac:dyDescent="0.2">
      <c r="E43" s="35"/>
      <c r="Z43" s="9"/>
    </row>
    <row r="44" spans="1:54" ht="14.25" thickBot="1" x14ac:dyDescent="0.2">
      <c r="D44" s="45"/>
      <c r="E44" s="36" t="s">
        <v>404</v>
      </c>
      <c r="F44" s="36"/>
      <c r="P44" s="47" t="s">
        <v>407</v>
      </c>
      <c r="Z44" s="9"/>
      <c r="AW44" t="b">
        <f>NOT(C38=1)</f>
        <v>1</v>
      </c>
      <c r="AY44" t="b">
        <f>AND(NOT(AW44),ISBLANK(D44))</f>
        <v>0</v>
      </c>
      <c r="BA44">
        <v>1</v>
      </c>
      <c r="BB44">
        <v>2</v>
      </c>
    </row>
    <row r="45" spans="1:54" ht="6.75" customHeight="1" x14ac:dyDescent="0.15">
      <c r="C45" s="35"/>
      <c r="Z45" s="9"/>
    </row>
    <row r="46" spans="1:54" x14ac:dyDescent="0.15">
      <c r="C46" s="35"/>
      <c r="D46" s="46" t="s">
        <v>490</v>
      </c>
      <c r="K46" s="260"/>
      <c r="L46" s="260"/>
      <c r="M46" s="260"/>
      <c r="N46" s="36"/>
      <c r="R46" s="260"/>
      <c r="S46" s="260"/>
      <c r="Z46" s="9"/>
    </row>
    <row r="47" spans="1:54" ht="6.75" customHeight="1" thickBot="1" x14ac:dyDescent="0.2">
      <c r="C47" s="35"/>
      <c r="Z47" s="9"/>
    </row>
    <row r="48" spans="1:54" ht="14.25" thickBot="1" x14ac:dyDescent="0.2">
      <c r="C48" s="36" t="s">
        <v>399</v>
      </c>
      <c r="E48" s="1" t="s">
        <v>400</v>
      </c>
      <c r="G48" s="77">
        <v>0</v>
      </c>
      <c r="H48" s="78"/>
      <c r="I48" s="2" t="s">
        <v>529</v>
      </c>
      <c r="K48" t="s">
        <v>532</v>
      </c>
      <c r="O48" s="77">
        <v>0</v>
      </c>
      <c r="P48" s="78"/>
      <c r="Q48" s="1" t="s">
        <v>0</v>
      </c>
      <c r="R48" s="47" t="s">
        <v>407</v>
      </c>
      <c r="S48" s="35"/>
      <c r="Z48" s="9"/>
      <c r="AW48" t="b">
        <f>NOT(AND(C38=1,D44=1))</f>
        <v>1</v>
      </c>
      <c r="AX48" t="b">
        <f>NOT(AND(C38=1,D44=1))</f>
        <v>1</v>
      </c>
      <c r="AY48" t="b">
        <f>OR(AND(NOT(AW48),ISBLANK(G48)),AND(NOT(AX48),ISBLANK(O48)))</f>
        <v>0</v>
      </c>
    </row>
    <row r="49" spans="2:54" ht="13.5" customHeight="1" x14ac:dyDescent="0.15">
      <c r="B49" t="s">
        <v>337</v>
      </c>
      <c r="C49" s="35"/>
      <c r="Z49" s="9"/>
      <c r="AA49" s="72" t="s">
        <v>338</v>
      </c>
      <c r="AB49" s="72"/>
      <c r="AC49" s="72"/>
      <c r="AD49" s="72"/>
      <c r="AE49" s="72"/>
      <c r="AF49" s="72"/>
      <c r="AG49" s="72"/>
      <c r="AH49" s="72"/>
      <c r="AI49" s="72"/>
      <c r="AJ49" s="72"/>
      <c r="AK49" s="72"/>
      <c r="AL49" s="72"/>
      <c r="AM49" s="72"/>
      <c r="AN49" s="72"/>
      <c r="AO49" s="72"/>
      <c r="AP49" s="72"/>
      <c r="AQ49" s="72"/>
      <c r="AR49" s="72"/>
      <c r="AS49" s="72"/>
      <c r="AT49" s="72"/>
      <c r="AU49" s="72"/>
      <c r="AV49" s="72"/>
    </row>
    <row r="50" spans="2:54" ht="6.75" customHeight="1" thickBot="1" x14ac:dyDescent="0.2">
      <c r="Z50" s="9"/>
      <c r="AA50" s="33"/>
      <c r="AB50" s="33"/>
      <c r="AC50" s="33"/>
      <c r="AD50" s="33"/>
      <c r="AE50" s="33"/>
      <c r="AF50" s="33"/>
      <c r="AG50" s="33"/>
      <c r="AH50" s="33"/>
      <c r="AI50" s="33"/>
      <c r="AJ50" s="33"/>
      <c r="AK50" s="33"/>
      <c r="AL50" s="33"/>
      <c r="AM50" s="33"/>
      <c r="AN50" s="33"/>
      <c r="AO50" s="33"/>
      <c r="AP50" s="33"/>
      <c r="AQ50" s="33"/>
      <c r="AR50" s="33"/>
      <c r="AS50" s="33"/>
      <c r="AT50" s="33"/>
      <c r="AU50" s="33"/>
      <c r="AV50" s="33"/>
    </row>
    <row r="51" spans="2:54" ht="14.25" thickBot="1" x14ac:dyDescent="0.2">
      <c r="C51" s="45"/>
      <c r="D51" t="s">
        <v>403</v>
      </c>
      <c r="E51" s="36"/>
      <c r="K51" s="47" t="s">
        <v>407</v>
      </c>
      <c r="Z51" s="9"/>
      <c r="AA51" s="72" t="s">
        <v>339</v>
      </c>
      <c r="AB51" s="127"/>
      <c r="AC51" s="127"/>
      <c r="AD51" s="127"/>
      <c r="AE51" s="127"/>
      <c r="AF51" s="127"/>
      <c r="AG51" s="127"/>
      <c r="AH51" s="127"/>
      <c r="AI51" s="127"/>
      <c r="AJ51" s="127"/>
      <c r="AK51" s="127"/>
      <c r="AL51" s="127"/>
      <c r="AM51" s="127"/>
      <c r="AN51" s="127"/>
      <c r="AO51" s="127"/>
      <c r="AP51" s="127"/>
      <c r="AQ51" s="127"/>
      <c r="AR51" s="127"/>
      <c r="AS51" s="127"/>
      <c r="AT51" s="127"/>
      <c r="AU51" s="127"/>
      <c r="AV51" s="127"/>
      <c r="AY51" t="b">
        <f>ISBLANK(C51)</f>
        <v>1</v>
      </c>
    </row>
    <row r="52" spans="2:54" ht="6.75" customHeight="1" x14ac:dyDescent="0.15">
      <c r="C52" s="35"/>
      <c r="Z52" s="9"/>
      <c r="AA52" s="33"/>
      <c r="AB52" s="33"/>
      <c r="AC52" s="33"/>
      <c r="AD52" s="33"/>
      <c r="AE52" s="33"/>
      <c r="AF52" s="33"/>
      <c r="AG52" s="33"/>
      <c r="AH52" s="33"/>
      <c r="AI52" s="33"/>
      <c r="AJ52" s="33"/>
      <c r="AK52" s="33"/>
      <c r="AL52" s="33"/>
      <c r="AM52" s="33"/>
      <c r="AN52" s="33"/>
      <c r="AO52" s="33"/>
      <c r="AP52" s="33"/>
      <c r="AQ52" s="33"/>
      <c r="AR52" s="33"/>
      <c r="AS52" s="33"/>
      <c r="AT52" s="33"/>
      <c r="AU52" s="33"/>
      <c r="AV52" s="33"/>
    </row>
    <row r="53" spans="2:54" x14ac:dyDescent="0.15">
      <c r="C53" s="56" t="s">
        <v>398</v>
      </c>
      <c r="Z53" s="9"/>
      <c r="AA53" s="72" t="s">
        <v>340</v>
      </c>
      <c r="AB53" s="127"/>
      <c r="AC53" s="127"/>
      <c r="AD53" s="127"/>
      <c r="AE53" s="127"/>
      <c r="AF53" s="127"/>
      <c r="AG53" s="127"/>
      <c r="AH53" s="127"/>
      <c r="AI53" s="127"/>
      <c r="AJ53" s="127"/>
      <c r="AK53" s="127"/>
      <c r="AL53" s="127"/>
      <c r="AM53" s="127"/>
      <c r="AN53" s="127"/>
      <c r="AO53" s="127"/>
      <c r="AP53" s="127"/>
      <c r="AQ53" s="127"/>
      <c r="AR53" s="127"/>
      <c r="AS53" s="127"/>
      <c r="AT53" s="127"/>
      <c r="AU53" s="127"/>
      <c r="AV53" s="127"/>
    </row>
    <row r="54" spans="2:54" ht="6.75" customHeight="1" x14ac:dyDescent="0.15">
      <c r="C54" s="35"/>
      <c r="Z54" s="9"/>
      <c r="AA54" s="33"/>
      <c r="AB54" s="33"/>
      <c r="AC54" s="33"/>
      <c r="AD54" s="33"/>
      <c r="AE54" s="33"/>
      <c r="AF54" s="33"/>
      <c r="AG54" s="33"/>
      <c r="AH54" s="33"/>
      <c r="AI54" s="33"/>
      <c r="AJ54" s="33"/>
      <c r="AK54" s="33"/>
      <c r="AL54" s="33"/>
      <c r="AM54" s="33"/>
      <c r="AN54" s="33"/>
      <c r="AO54" s="33"/>
      <c r="AP54" s="33"/>
      <c r="AQ54" s="33"/>
      <c r="AR54" s="33"/>
      <c r="AS54" s="33"/>
      <c r="AT54" s="33"/>
      <c r="AU54" s="33"/>
      <c r="AV54" s="33"/>
    </row>
    <row r="55" spans="2:54" x14ac:dyDescent="0.15">
      <c r="D55" s="37" t="s">
        <v>402</v>
      </c>
      <c r="Z55" s="9"/>
    </row>
    <row r="56" spans="2:54" ht="6.75" customHeight="1" thickBot="1" x14ac:dyDescent="0.2">
      <c r="E56" s="35"/>
      <c r="Z56" s="9"/>
    </row>
    <row r="57" spans="2:54" ht="14.25" thickBot="1" x14ac:dyDescent="0.2">
      <c r="D57" s="45"/>
      <c r="E57" s="36" t="s">
        <v>404</v>
      </c>
      <c r="F57" s="36"/>
      <c r="P57" s="47" t="s">
        <v>407</v>
      </c>
      <c r="Z57" s="9"/>
      <c r="AW57" t="b">
        <f>NOT(C51=1)</f>
        <v>1</v>
      </c>
      <c r="AY57" t="b">
        <f>AND(NOT(AW57),ISBLANK(D57))</f>
        <v>0</v>
      </c>
      <c r="BA57">
        <v>1</v>
      </c>
      <c r="BB57">
        <v>2</v>
      </c>
    </row>
    <row r="58" spans="2:54" ht="6.75" customHeight="1" x14ac:dyDescent="0.15">
      <c r="C58" s="35"/>
      <c r="Z58" s="9"/>
    </row>
    <row r="59" spans="2:54" x14ac:dyDescent="0.15">
      <c r="C59" s="35"/>
      <c r="D59" s="46" t="s">
        <v>490</v>
      </c>
      <c r="K59" s="260"/>
      <c r="L59" s="260"/>
      <c r="M59" s="260"/>
      <c r="N59" s="36"/>
      <c r="R59" s="260"/>
      <c r="S59" s="260"/>
      <c r="Z59" s="9"/>
    </row>
    <row r="60" spans="2:54" ht="6.75" customHeight="1" thickBot="1" x14ac:dyDescent="0.2">
      <c r="C60" s="35"/>
      <c r="Z60" s="9"/>
    </row>
    <row r="61" spans="2:54" ht="14.25" thickBot="1" x14ac:dyDescent="0.2">
      <c r="C61" s="36" t="s">
        <v>399</v>
      </c>
      <c r="E61" s="1" t="s">
        <v>400</v>
      </c>
      <c r="G61" s="77">
        <v>0</v>
      </c>
      <c r="H61" s="78"/>
      <c r="I61" s="2" t="s">
        <v>529</v>
      </c>
      <c r="K61" t="s">
        <v>533</v>
      </c>
      <c r="O61" s="77">
        <v>0</v>
      </c>
      <c r="P61" s="78"/>
      <c r="Q61" s="2" t="s">
        <v>401</v>
      </c>
      <c r="R61" s="47" t="s">
        <v>407</v>
      </c>
      <c r="S61" s="35"/>
      <c r="Z61" s="9"/>
      <c r="AW61" t="b">
        <f>NOT(AND(C51=1,D57=1))</f>
        <v>1</v>
      </c>
      <c r="AX61" t="b">
        <f>NOT(AND(C51=1,D57=1))</f>
        <v>1</v>
      </c>
      <c r="AY61" t="b">
        <f>OR(AND(NOT(AW61),ISBLANK(G61)),AND(NOT(AX61),ISBLANK(O61)))</f>
        <v>0</v>
      </c>
    </row>
    <row r="62" spans="2:54" ht="6.75" customHeight="1" x14ac:dyDescent="0.15">
      <c r="C62" s="35"/>
      <c r="Z62" s="9"/>
    </row>
    <row r="63" spans="2:54" x14ac:dyDescent="0.15">
      <c r="C63" s="35" t="s">
        <v>567</v>
      </c>
      <c r="Z63" s="9"/>
      <c r="AA63" s="72" t="s">
        <v>569</v>
      </c>
      <c r="AB63" s="72"/>
      <c r="AC63" s="72"/>
      <c r="AD63" s="72"/>
      <c r="AE63" s="72"/>
      <c r="AF63" s="72"/>
      <c r="AG63" s="72"/>
      <c r="AH63" s="72"/>
      <c r="AI63" s="72"/>
      <c r="AJ63" s="72"/>
      <c r="AK63" s="72"/>
      <c r="AL63" s="72"/>
      <c r="AM63" s="72"/>
      <c r="AN63" s="72"/>
      <c r="AO63" s="72"/>
      <c r="AP63" s="72"/>
      <c r="AQ63" s="72"/>
      <c r="AR63" s="72"/>
      <c r="AS63" s="72"/>
      <c r="AT63" s="72"/>
      <c r="AU63" s="72"/>
      <c r="AV63" s="72"/>
    </row>
    <row r="64" spans="2:54" ht="6.75" customHeight="1" thickBot="1" x14ac:dyDescent="0.2">
      <c r="C64" s="36"/>
      <c r="Z64" s="9"/>
    </row>
    <row r="65" spans="2:54" ht="14.25" thickBot="1" x14ac:dyDescent="0.2">
      <c r="C65" s="36"/>
      <c r="D65" t="s">
        <v>568</v>
      </c>
      <c r="O65" s="273">
        <v>0</v>
      </c>
      <c r="P65" s="274"/>
      <c r="Q65" s="275"/>
      <c r="R65" s="36" t="s">
        <v>128</v>
      </c>
      <c r="Z65" s="9"/>
      <c r="AA65" s="72" t="s">
        <v>570</v>
      </c>
      <c r="AB65" s="72"/>
      <c r="AC65" s="72"/>
      <c r="AD65" s="72"/>
      <c r="AE65" s="72"/>
      <c r="AF65" s="72"/>
      <c r="AG65" s="72"/>
      <c r="AH65" s="72"/>
      <c r="AI65" s="72"/>
      <c r="AJ65" s="72"/>
      <c r="AK65" s="72"/>
      <c r="AL65" s="72"/>
      <c r="AM65" s="72"/>
      <c r="AN65" s="72"/>
      <c r="AO65" s="72"/>
      <c r="AP65" s="72"/>
      <c r="AQ65" s="72"/>
      <c r="AR65" s="72"/>
      <c r="AS65" s="72"/>
      <c r="AT65" s="72"/>
      <c r="AU65" s="72"/>
      <c r="AV65" s="72"/>
      <c r="AW65" t="b">
        <f>NOT(AND(C38=1,C51=1))</f>
        <v>1</v>
      </c>
      <c r="AY65" t="b">
        <f>AND(NOT(AW65),ISBLANK(O65))</f>
        <v>0</v>
      </c>
    </row>
    <row r="66" spans="2:54" ht="6.75" customHeight="1" x14ac:dyDescent="0.15">
      <c r="Z66" s="9"/>
    </row>
    <row r="67" spans="2:54" x14ac:dyDescent="0.15">
      <c r="B67" t="s">
        <v>125</v>
      </c>
      <c r="O67" s="47" t="s">
        <v>407</v>
      </c>
      <c r="Z67" s="9"/>
    </row>
    <row r="68" spans="2:54" ht="6.75" customHeight="1" x14ac:dyDescent="0.15">
      <c r="Z68" s="9"/>
    </row>
    <row r="69" spans="2:54" ht="13.5" customHeight="1" x14ac:dyDescent="0.15">
      <c r="B69" s="36" t="s">
        <v>235</v>
      </c>
      <c r="Z69" s="9"/>
      <c r="AA69" s="72" t="s">
        <v>341</v>
      </c>
      <c r="AB69" s="72"/>
      <c r="AC69" s="72"/>
      <c r="AD69" s="72"/>
      <c r="AE69" s="72"/>
      <c r="AF69" s="72"/>
      <c r="AG69" s="72"/>
      <c r="AH69" s="72"/>
      <c r="AI69" s="72"/>
      <c r="AJ69" s="72"/>
      <c r="AK69" s="72"/>
      <c r="AL69" s="72"/>
      <c r="AM69" s="72"/>
      <c r="AN69" s="72"/>
      <c r="AO69" s="72"/>
      <c r="AP69" s="72"/>
      <c r="AQ69" s="72"/>
      <c r="AR69" s="72"/>
      <c r="AS69" s="72"/>
      <c r="AT69" s="72"/>
      <c r="AU69" s="72"/>
      <c r="AV69" s="72"/>
    </row>
    <row r="70" spans="2:54" ht="6.75" customHeight="1" thickBot="1" x14ac:dyDescent="0.2">
      <c r="Z70" s="9"/>
      <c r="AA70" s="33"/>
      <c r="AB70" s="33"/>
      <c r="AC70" s="33"/>
      <c r="AD70" s="33"/>
      <c r="AE70" s="33"/>
      <c r="AF70" s="33"/>
      <c r="AG70" s="33"/>
      <c r="AH70" s="33"/>
      <c r="AI70" s="33"/>
      <c r="AJ70" s="33"/>
      <c r="AK70" s="33"/>
      <c r="AL70" s="33"/>
      <c r="AM70" s="33"/>
      <c r="AN70" s="33"/>
      <c r="AO70" s="33"/>
      <c r="AP70" s="33"/>
      <c r="AQ70" s="33"/>
      <c r="AR70" s="33"/>
      <c r="AS70" s="33"/>
      <c r="AT70" s="33"/>
      <c r="AU70" s="33"/>
      <c r="AV70" s="33"/>
    </row>
    <row r="71" spans="2:54" ht="14.25" thickBot="1" x14ac:dyDescent="0.2">
      <c r="C71" s="45"/>
      <c r="D71" t="s">
        <v>403</v>
      </c>
      <c r="E71" s="36"/>
      <c r="K71" s="47" t="s">
        <v>407</v>
      </c>
      <c r="Z71" s="9"/>
      <c r="AA71" s="127" t="s">
        <v>342</v>
      </c>
      <c r="AB71" s="127"/>
      <c r="AC71" s="127"/>
      <c r="AD71" s="127"/>
      <c r="AE71" s="127"/>
      <c r="AF71" s="127"/>
      <c r="AG71" s="127"/>
      <c r="AH71" s="127"/>
      <c r="AI71" s="127"/>
      <c r="AJ71" s="127"/>
      <c r="AK71" s="127"/>
      <c r="AL71" s="127"/>
      <c r="AM71" s="127"/>
      <c r="AN71" s="127"/>
      <c r="AO71" s="127"/>
      <c r="AP71" s="127"/>
      <c r="AQ71" s="127"/>
      <c r="AR71" s="127"/>
      <c r="AS71" s="127"/>
      <c r="AT71" s="127"/>
      <c r="AU71" s="127"/>
      <c r="AV71" s="127"/>
      <c r="AY71" t="b">
        <f>ISBLANK(C71)</f>
        <v>1</v>
      </c>
    </row>
    <row r="72" spans="2:54" ht="6.75" customHeight="1" x14ac:dyDescent="0.15">
      <c r="C72" s="35"/>
      <c r="Z72" s="9"/>
      <c r="AA72" s="33"/>
      <c r="AB72" s="33"/>
      <c r="AC72" s="33"/>
      <c r="AD72" s="33"/>
      <c r="AE72" s="33"/>
      <c r="AF72" s="33"/>
      <c r="AG72" s="33"/>
      <c r="AH72" s="33"/>
      <c r="AI72" s="33"/>
      <c r="AJ72" s="33"/>
      <c r="AK72" s="33"/>
      <c r="AL72" s="33"/>
      <c r="AM72" s="33"/>
      <c r="AN72" s="33"/>
      <c r="AO72" s="33"/>
      <c r="AP72" s="33"/>
      <c r="AQ72" s="33"/>
      <c r="AR72" s="33"/>
      <c r="AS72" s="33"/>
      <c r="AT72" s="33"/>
      <c r="AU72" s="33"/>
      <c r="AV72" s="33"/>
    </row>
    <row r="73" spans="2:54" x14ac:dyDescent="0.15">
      <c r="C73" s="56" t="s">
        <v>398</v>
      </c>
      <c r="Z73" s="9"/>
      <c r="AA73" s="33"/>
      <c r="AB73" s="33"/>
      <c r="AC73" s="33"/>
      <c r="AD73" s="33"/>
      <c r="AE73" s="33"/>
      <c r="AF73" s="33"/>
      <c r="AG73" s="33"/>
      <c r="AH73" s="33"/>
      <c r="AI73" s="33"/>
      <c r="AJ73" s="33"/>
      <c r="AK73" s="33"/>
      <c r="AL73" s="33"/>
      <c r="AM73" s="33"/>
      <c r="AN73" s="33"/>
      <c r="AO73" s="33"/>
      <c r="AP73" s="33"/>
      <c r="AQ73" s="33"/>
      <c r="AR73" s="33"/>
      <c r="AS73" s="33"/>
      <c r="AT73" s="33"/>
      <c r="AU73" s="33"/>
      <c r="AV73" s="33"/>
    </row>
    <row r="74" spans="2:54" ht="6.75" customHeight="1" x14ac:dyDescent="0.15">
      <c r="C74" s="35"/>
      <c r="Z74" s="9"/>
    </row>
    <row r="75" spans="2:54" x14ac:dyDescent="0.15">
      <c r="D75" s="37" t="s">
        <v>130</v>
      </c>
      <c r="Z75" s="9"/>
    </row>
    <row r="76" spans="2:54" ht="6.75" customHeight="1" thickBot="1" x14ac:dyDescent="0.2">
      <c r="E76" s="35"/>
      <c r="Z76" s="9"/>
    </row>
    <row r="77" spans="2:54" ht="14.25" thickBot="1" x14ac:dyDescent="0.2">
      <c r="D77" s="45"/>
      <c r="E77" s="36" t="s">
        <v>404</v>
      </c>
      <c r="F77" s="36"/>
      <c r="P77" s="47" t="s">
        <v>407</v>
      </c>
      <c r="Z77" s="9"/>
      <c r="AW77" t="b">
        <f>NOT(C71=1)</f>
        <v>1</v>
      </c>
      <c r="AY77" t="b">
        <f>AND(NOT(AW77),ISBLANK(D77))</f>
        <v>0</v>
      </c>
      <c r="BA77">
        <v>1</v>
      </c>
      <c r="BB77">
        <v>2</v>
      </c>
    </row>
    <row r="78" spans="2:54" ht="6.75" customHeight="1" x14ac:dyDescent="0.15">
      <c r="C78" s="35"/>
      <c r="Z78" s="9"/>
    </row>
    <row r="79" spans="2:54" x14ac:dyDescent="0.15">
      <c r="C79" s="35"/>
      <c r="D79" s="46" t="s">
        <v>490</v>
      </c>
      <c r="K79" s="260"/>
      <c r="L79" s="260"/>
      <c r="M79" s="260"/>
      <c r="N79" s="36"/>
      <c r="R79" s="260"/>
      <c r="S79" s="260"/>
      <c r="Z79" s="9"/>
    </row>
    <row r="80" spans="2:54" ht="6.75" customHeight="1" thickBot="1" x14ac:dyDescent="0.2">
      <c r="C80" s="35"/>
      <c r="Z80" s="9"/>
    </row>
    <row r="81" spans="2:54" ht="14.25" thickBot="1" x14ac:dyDescent="0.2">
      <c r="C81" s="36" t="s">
        <v>399</v>
      </c>
      <c r="E81" s="1" t="s">
        <v>400</v>
      </c>
      <c r="G81" s="77">
        <v>0</v>
      </c>
      <c r="H81" s="78"/>
      <c r="I81" s="2" t="s">
        <v>531</v>
      </c>
      <c r="K81" t="s">
        <v>533</v>
      </c>
      <c r="N81" s="50"/>
      <c r="O81" s="77">
        <v>0</v>
      </c>
      <c r="P81" s="78"/>
      <c r="Q81" s="2" t="s">
        <v>0</v>
      </c>
      <c r="R81" s="47" t="s">
        <v>407</v>
      </c>
      <c r="S81" s="35"/>
      <c r="Z81" s="9"/>
      <c r="AW81" t="b">
        <f>NOT(AND(C71=1,D77=1))</f>
        <v>1</v>
      </c>
      <c r="AX81" t="b">
        <f>NOT(AND(C71=1,D77=1))</f>
        <v>1</v>
      </c>
      <c r="AY81" t="b">
        <f>OR(AND(NOT(AW81),ISBLANK(G81)),AND(NOT(AX81),ISBLANK(O81)))</f>
        <v>0</v>
      </c>
    </row>
    <row r="82" spans="2:54" ht="6.75" customHeight="1" x14ac:dyDescent="0.15">
      <c r="C82" s="36"/>
      <c r="E82" s="1"/>
      <c r="G82" s="6"/>
      <c r="H82" s="6"/>
      <c r="I82" s="2"/>
      <c r="O82" s="6"/>
      <c r="P82" s="6"/>
      <c r="Q82" s="2"/>
      <c r="R82" s="47"/>
      <c r="S82" s="35"/>
      <c r="Z82" s="9"/>
    </row>
    <row r="83" spans="2:54" ht="13.5" customHeight="1" x14ac:dyDescent="0.15">
      <c r="B83" s="36" t="s">
        <v>236</v>
      </c>
      <c r="Z83" s="9"/>
      <c r="AA83" s="72" t="s">
        <v>126</v>
      </c>
      <c r="AB83" s="72"/>
      <c r="AC83" s="72"/>
      <c r="AD83" s="72"/>
      <c r="AE83" s="72"/>
      <c r="AF83" s="72"/>
      <c r="AG83" s="72"/>
      <c r="AH83" s="72"/>
      <c r="AI83" s="72"/>
      <c r="AJ83" s="72"/>
      <c r="AK83" s="72"/>
      <c r="AL83" s="72"/>
      <c r="AM83" s="72"/>
      <c r="AN83" s="72"/>
      <c r="AO83" s="72"/>
      <c r="AP83" s="72"/>
      <c r="AQ83" s="72"/>
      <c r="AR83" s="72"/>
      <c r="AS83" s="72"/>
      <c r="AT83" s="72"/>
      <c r="AU83" s="72"/>
      <c r="AV83" s="72"/>
      <c r="AW83" s="32"/>
    </row>
    <row r="84" spans="2:54" ht="6.75" customHeight="1" thickBot="1" x14ac:dyDescent="0.2">
      <c r="T84" s="1"/>
      <c r="Z84" s="9"/>
      <c r="AA84" s="33"/>
      <c r="AB84" s="33"/>
      <c r="AC84" s="33"/>
      <c r="AD84" s="33"/>
      <c r="AE84" s="33"/>
      <c r="AF84" s="33"/>
      <c r="AG84" s="33"/>
      <c r="AH84" s="33"/>
      <c r="AI84" s="33"/>
      <c r="AJ84" s="33"/>
      <c r="AK84" s="33"/>
      <c r="AL84" s="33"/>
      <c r="AM84" s="33"/>
      <c r="AN84" s="33"/>
      <c r="AO84" s="33"/>
      <c r="AP84" s="33"/>
      <c r="AQ84" s="33"/>
      <c r="AR84" s="33"/>
      <c r="AS84" s="33"/>
      <c r="AT84" s="33"/>
      <c r="AU84" s="33"/>
      <c r="AV84" s="33"/>
    </row>
    <row r="85" spans="2:54" ht="14.25" thickBot="1" x14ac:dyDescent="0.2">
      <c r="C85" s="45"/>
      <c r="D85" t="s">
        <v>403</v>
      </c>
      <c r="E85" s="36"/>
      <c r="K85" s="47" t="s">
        <v>407</v>
      </c>
      <c r="Z85" s="9"/>
      <c r="AA85" s="33"/>
      <c r="AB85" s="33"/>
      <c r="AC85" s="33"/>
      <c r="AD85" s="33"/>
      <c r="AE85" s="33"/>
      <c r="AF85" s="33"/>
      <c r="AG85" s="33"/>
      <c r="AH85" s="33"/>
      <c r="AI85" s="33"/>
      <c r="AJ85" s="33"/>
      <c r="AK85" s="33"/>
      <c r="AL85" s="33"/>
      <c r="AM85" s="33"/>
      <c r="AN85" s="33"/>
      <c r="AO85" s="33"/>
      <c r="AP85" s="33"/>
      <c r="AQ85" s="33"/>
      <c r="AR85" s="33"/>
      <c r="AS85" s="33"/>
      <c r="AT85" s="33"/>
      <c r="AU85" s="33"/>
      <c r="AV85" s="33"/>
      <c r="AY85" t="b">
        <f>ISBLANK(C85)</f>
        <v>1</v>
      </c>
    </row>
    <row r="86" spans="2:54" ht="6.75" customHeight="1" x14ac:dyDescent="0.15">
      <c r="C86" s="35"/>
      <c r="Z86" s="9"/>
      <c r="AA86" s="33"/>
      <c r="AB86" s="33"/>
      <c r="AC86" s="33"/>
      <c r="AD86" s="33"/>
      <c r="AE86" s="33"/>
      <c r="AF86" s="33"/>
      <c r="AG86" s="33"/>
      <c r="AH86" s="33"/>
      <c r="AI86" s="33"/>
      <c r="AJ86" s="33"/>
      <c r="AK86" s="33"/>
      <c r="AL86" s="33"/>
      <c r="AM86" s="33"/>
      <c r="AN86" s="33"/>
      <c r="AO86" s="33"/>
      <c r="AP86" s="33"/>
      <c r="AQ86" s="33"/>
      <c r="AR86" s="33"/>
      <c r="AS86" s="33"/>
      <c r="AT86" s="33"/>
      <c r="AU86" s="33"/>
      <c r="AV86" s="33"/>
    </row>
    <row r="87" spans="2:54" x14ac:dyDescent="0.15">
      <c r="C87" s="56" t="s">
        <v>398</v>
      </c>
      <c r="Z87" s="9"/>
      <c r="AA87" s="33"/>
      <c r="AB87" s="33"/>
      <c r="AC87" s="33"/>
      <c r="AD87" s="33"/>
      <c r="AE87" s="33"/>
      <c r="AF87" s="33"/>
      <c r="AG87" s="33"/>
      <c r="AH87" s="33"/>
      <c r="AI87" s="33"/>
      <c r="AJ87" s="33"/>
      <c r="AK87" s="33"/>
      <c r="AL87" s="33"/>
      <c r="AM87" s="33"/>
      <c r="AN87" s="33"/>
      <c r="AO87" s="33"/>
      <c r="AP87" s="33"/>
      <c r="AQ87" s="33"/>
      <c r="AR87" s="33"/>
      <c r="AS87" s="33"/>
      <c r="AT87" s="33"/>
      <c r="AU87" s="33"/>
      <c r="AV87" s="33"/>
    </row>
    <row r="88" spans="2:54" ht="6.75" customHeight="1" x14ac:dyDescent="0.15">
      <c r="C88" s="35"/>
      <c r="Z88" s="9"/>
    </row>
    <row r="89" spans="2:54" x14ac:dyDescent="0.15">
      <c r="D89" s="37" t="s">
        <v>131</v>
      </c>
      <c r="Z89" s="9"/>
    </row>
    <row r="90" spans="2:54" ht="6.75" customHeight="1" thickBot="1" x14ac:dyDescent="0.2">
      <c r="E90" s="35"/>
      <c r="Z90" s="9"/>
    </row>
    <row r="91" spans="2:54" ht="14.25" thickBot="1" x14ac:dyDescent="0.2">
      <c r="D91" s="45"/>
      <c r="E91" s="36" t="s">
        <v>404</v>
      </c>
      <c r="F91" s="36"/>
      <c r="P91" s="47" t="s">
        <v>407</v>
      </c>
      <c r="Z91" s="9"/>
      <c r="AA91" s="72" t="s">
        <v>346</v>
      </c>
      <c r="AB91" s="72"/>
      <c r="AC91" s="72"/>
      <c r="AD91" s="72"/>
      <c r="AE91" s="72"/>
      <c r="AF91" s="72"/>
      <c r="AG91" s="72"/>
      <c r="AH91" s="72"/>
      <c r="AI91" s="72"/>
      <c r="AJ91" s="72"/>
      <c r="AK91" s="72"/>
      <c r="AL91" s="72"/>
      <c r="AM91" s="72"/>
      <c r="AN91" s="72"/>
      <c r="AO91" s="72"/>
      <c r="AP91" s="72"/>
      <c r="AQ91" s="72"/>
      <c r="AR91" s="72"/>
      <c r="AS91" s="72"/>
      <c r="AT91" s="72"/>
      <c r="AU91" s="72"/>
      <c r="AV91" s="72"/>
      <c r="AW91" t="b">
        <f>NOT(C85=1)</f>
        <v>1</v>
      </c>
      <c r="AY91" t="b">
        <f>AND(NOT(AW91),ISBLANK(D91))</f>
        <v>0</v>
      </c>
      <c r="BA91">
        <v>1</v>
      </c>
      <c r="BB91">
        <v>2</v>
      </c>
    </row>
    <row r="92" spans="2:54" ht="6.75" customHeight="1" x14ac:dyDescent="0.15">
      <c r="C92" s="35"/>
      <c r="Z92" s="9"/>
    </row>
    <row r="93" spans="2:54" x14ac:dyDescent="0.15">
      <c r="C93" s="35"/>
      <c r="D93" s="46" t="s">
        <v>490</v>
      </c>
      <c r="K93" s="260"/>
      <c r="L93" s="260"/>
      <c r="M93" s="260"/>
      <c r="N93" s="36"/>
      <c r="R93" s="260"/>
      <c r="S93" s="260"/>
      <c r="Z93" s="9"/>
      <c r="AA93" s="72" t="s">
        <v>347</v>
      </c>
      <c r="AB93" s="72"/>
      <c r="AC93" s="72"/>
      <c r="AD93" s="72"/>
      <c r="AE93" s="72"/>
      <c r="AF93" s="72"/>
      <c r="AG93" s="72"/>
      <c r="AH93" s="72"/>
      <c r="AI93" s="72"/>
      <c r="AJ93" s="72"/>
      <c r="AK93" s="72"/>
      <c r="AL93" s="72"/>
      <c r="AM93" s="72"/>
      <c r="AN93" s="72"/>
      <c r="AO93" s="72"/>
      <c r="AP93" s="72"/>
      <c r="AQ93" s="72"/>
      <c r="AR93" s="72"/>
      <c r="AS93" s="72"/>
      <c r="AT93" s="72"/>
      <c r="AU93" s="72"/>
      <c r="AV93" s="72"/>
    </row>
    <row r="94" spans="2:54" ht="7.5" customHeight="1" thickBot="1" x14ac:dyDescent="0.2">
      <c r="C94" s="35"/>
      <c r="Z94" s="9"/>
    </row>
    <row r="95" spans="2:54" ht="12.75" customHeight="1" thickBot="1" x14ac:dyDescent="0.2">
      <c r="C95" s="36" t="s">
        <v>399</v>
      </c>
      <c r="E95" s="1" t="s">
        <v>400</v>
      </c>
      <c r="G95" s="77">
        <v>0</v>
      </c>
      <c r="H95" s="78"/>
      <c r="I95" s="2" t="s">
        <v>529</v>
      </c>
      <c r="K95" t="s">
        <v>533</v>
      </c>
      <c r="N95" s="50"/>
      <c r="O95" s="77">
        <v>0</v>
      </c>
      <c r="P95" s="78"/>
      <c r="Q95" s="2" t="s">
        <v>0</v>
      </c>
      <c r="R95" s="47" t="s">
        <v>407</v>
      </c>
      <c r="S95" s="35"/>
      <c r="Z95" s="9"/>
      <c r="AA95" s="72" t="s">
        <v>552</v>
      </c>
      <c r="AB95" s="72"/>
      <c r="AC95" s="72"/>
      <c r="AD95" s="72"/>
      <c r="AE95" s="72"/>
      <c r="AF95" s="72"/>
      <c r="AG95" s="72"/>
      <c r="AH95" s="72"/>
      <c r="AI95" s="72"/>
      <c r="AJ95" s="72"/>
      <c r="AK95" s="72"/>
      <c r="AL95" s="72"/>
      <c r="AM95" s="72"/>
      <c r="AN95" s="72"/>
      <c r="AO95" s="72"/>
      <c r="AP95" s="72"/>
      <c r="AQ95" s="72"/>
      <c r="AR95" s="72"/>
      <c r="AS95" s="72"/>
      <c r="AT95" s="72"/>
      <c r="AU95" s="72"/>
      <c r="AV95" s="72"/>
      <c r="AW95" t="b">
        <f>NOT(AND(C85=1,D91=1))</f>
        <v>1</v>
      </c>
      <c r="AX95" t="b">
        <f>NOT(AND(C85=1,D91=1))</f>
        <v>1</v>
      </c>
      <c r="AY95" t="b">
        <f>OR(AND(NOT(AW95),ISBLANK(G95)),AND(NOT(AX95),ISBLANK(O95)))</f>
        <v>0</v>
      </c>
    </row>
    <row r="96" spans="2:54" ht="7.5" customHeight="1" x14ac:dyDescent="0.15">
      <c r="Z96" s="9"/>
    </row>
    <row r="97" spans="1:54" ht="13.5" customHeight="1" x14ac:dyDescent="0.15">
      <c r="B97" s="36" t="s">
        <v>441</v>
      </c>
      <c r="R97" s="47" t="s">
        <v>481</v>
      </c>
      <c r="Z97" s="9"/>
      <c r="AA97" s="72" t="s">
        <v>345</v>
      </c>
      <c r="AB97" s="72"/>
      <c r="AC97" s="72"/>
      <c r="AD97" s="72"/>
      <c r="AE97" s="72"/>
      <c r="AF97" s="72"/>
      <c r="AG97" s="72"/>
      <c r="AH97" s="72"/>
      <c r="AI97" s="72"/>
      <c r="AJ97" s="72"/>
      <c r="AK97" s="72"/>
      <c r="AL97" s="72"/>
      <c r="AM97" s="72"/>
      <c r="AN97" s="72"/>
      <c r="AO97" s="72"/>
      <c r="AP97" s="72"/>
      <c r="AQ97" s="72"/>
      <c r="AR97" s="72"/>
      <c r="AS97" s="72"/>
      <c r="AT97" s="72"/>
      <c r="AU97" s="72"/>
      <c r="AV97" s="72"/>
      <c r="AY97" t="b">
        <f>ISBLANK(N99)</f>
        <v>0</v>
      </c>
    </row>
    <row r="98" spans="1:54" ht="6.75" customHeight="1" thickBot="1" x14ac:dyDescent="0.2">
      <c r="Z98" s="9"/>
      <c r="AA98" s="32"/>
      <c r="AB98" s="32"/>
      <c r="AC98" s="32"/>
      <c r="AD98" s="32"/>
      <c r="AE98" s="32"/>
      <c r="AF98" s="32"/>
      <c r="AG98" s="32"/>
      <c r="AH98" s="32"/>
      <c r="AI98" s="32"/>
      <c r="AJ98" s="32"/>
      <c r="AK98" s="32"/>
      <c r="AL98" s="32"/>
      <c r="AM98" s="32"/>
      <c r="AN98" s="32"/>
      <c r="AO98" s="32"/>
      <c r="AP98" s="32"/>
      <c r="AQ98" s="32"/>
      <c r="AR98" s="32"/>
      <c r="AS98" s="32"/>
      <c r="AT98" s="32"/>
      <c r="AU98" s="32"/>
      <c r="AV98" s="32"/>
    </row>
    <row r="99" spans="1:54" ht="13.5" customHeight="1" thickBot="1" x14ac:dyDescent="0.2">
      <c r="D99" s="36" t="s">
        <v>127</v>
      </c>
      <c r="N99" s="273">
        <v>100</v>
      </c>
      <c r="O99" s="274"/>
      <c r="P99" s="275"/>
      <c r="Q99" s="36" t="s">
        <v>128</v>
      </c>
      <c r="Z99" s="9"/>
      <c r="AA99" s="72" t="s">
        <v>348</v>
      </c>
      <c r="AB99" s="72"/>
      <c r="AC99" s="72"/>
      <c r="AD99" s="72"/>
      <c r="AE99" s="72"/>
      <c r="AF99" s="72"/>
      <c r="AG99" s="72"/>
      <c r="AH99" s="72"/>
      <c r="AI99" s="72"/>
      <c r="AJ99" s="72"/>
      <c r="AK99" s="72"/>
      <c r="AL99" s="72"/>
      <c r="AM99" s="72"/>
      <c r="AN99" s="72"/>
      <c r="AO99" s="72"/>
      <c r="AP99" s="72"/>
      <c r="AQ99" s="72"/>
      <c r="AR99" s="72"/>
      <c r="AS99" s="72"/>
      <c r="AT99" s="72"/>
      <c r="AU99" s="72"/>
      <c r="AV99" s="72"/>
    </row>
    <row r="100" spans="1:54" ht="6.75" customHeight="1" x14ac:dyDescent="0.15">
      <c r="Z100" s="9"/>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row>
    <row r="101" spans="1:54" ht="13.5" customHeight="1" x14ac:dyDescent="0.15">
      <c r="D101" t="s">
        <v>571</v>
      </c>
      <c r="Z101" s="9"/>
      <c r="AA101" s="72" t="s">
        <v>485</v>
      </c>
      <c r="AB101" s="72"/>
      <c r="AC101" s="72"/>
      <c r="AD101" s="72"/>
      <c r="AE101" s="72"/>
      <c r="AF101" s="72"/>
      <c r="AG101" s="72"/>
      <c r="AH101" s="72"/>
      <c r="AI101" s="72"/>
      <c r="AJ101" s="72"/>
      <c r="AK101" s="72"/>
      <c r="AL101" s="72"/>
      <c r="AM101" s="72"/>
      <c r="AN101" s="72"/>
      <c r="AO101" s="72"/>
      <c r="AP101" s="72"/>
      <c r="AQ101" s="72"/>
      <c r="AR101" s="72"/>
      <c r="AS101" s="72"/>
      <c r="AT101" s="72"/>
      <c r="AU101" s="72"/>
      <c r="AV101" s="72"/>
    </row>
    <row r="102" spans="1:54" x14ac:dyDescent="0.15">
      <c r="B102" t="s">
        <v>350</v>
      </c>
      <c r="Z102" s="9"/>
    </row>
    <row r="103" spans="1:54" x14ac:dyDescent="0.15">
      <c r="Z103" s="9"/>
      <c r="AA103" s="32"/>
      <c r="AB103" s="32"/>
      <c r="AC103" s="32"/>
      <c r="AD103" s="32"/>
      <c r="AE103" s="32"/>
      <c r="AF103" s="32"/>
      <c r="AG103" s="32"/>
      <c r="AH103" s="32"/>
      <c r="AI103" s="32"/>
      <c r="AJ103" s="32"/>
      <c r="AK103" s="32"/>
      <c r="AL103" s="32"/>
      <c r="AM103" s="32"/>
      <c r="AN103" s="32"/>
      <c r="AO103" s="32"/>
      <c r="AP103" s="32"/>
      <c r="AQ103" s="32"/>
      <c r="AR103" s="32"/>
      <c r="AS103" s="32"/>
      <c r="AT103" s="32"/>
      <c r="AU103" s="32"/>
    </row>
    <row r="104" spans="1:54" x14ac:dyDescent="0.15">
      <c r="A104" s="31" t="s">
        <v>132</v>
      </c>
      <c r="Z104" s="9"/>
    </row>
    <row r="105" spans="1:54" ht="6.75" customHeight="1" x14ac:dyDescent="0.15">
      <c r="Z105" s="9"/>
    </row>
    <row r="106" spans="1:54" x14ac:dyDescent="0.15">
      <c r="B106" t="s">
        <v>133</v>
      </c>
      <c r="Z106" s="9"/>
      <c r="AA106" s="65" t="s">
        <v>146</v>
      </c>
      <c r="AB106" s="65"/>
      <c r="AC106" s="65"/>
      <c r="AD106" s="65"/>
      <c r="AE106" s="65"/>
      <c r="AF106" s="65"/>
      <c r="AG106" s="65"/>
      <c r="AH106" s="65"/>
      <c r="AI106" s="65"/>
      <c r="AJ106" s="65"/>
      <c r="AK106" s="65"/>
      <c r="AL106" s="65"/>
      <c r="AM106" s="65"/>
      <c r="AN106" s="65"/>
      <c r="AO106" s="65"/>
      <c r="AP106" s="65"/>
      <c r="AQ106" s="65"/>
      <c r="AR106" s="65"/>
      <c r="AS106" s="65"/>
      <c r="AT106" s="65"/>
      <c r="AU106" s="65"/>
      <c r="AV106" s="65"/>
    </row>
    <row r="107" spans="1:54" ht="6.75" customHeight="1" thickBot="1" x14ac:dyDescent="0.2">
      <c r="Z107" s="9"/>
    </row>
    <row r="108" spans="1:54" ht="14.25" thickBot="1" x14ac:dyDescent="0.2">
      <c r="C108" s="1" t="s">
        <v>134</v>
      </c>
      <c r="N108" s="283">
        <v>0</v>
      </c>
      <c r="O108" s="284"/>
      <c r="P108" s="284"/>
      <c r="Q108" s="284"/>
      <c r="R108" s="285"/>
      <c r="S108" t="s">
        <v>61</v>
      </c>
      <c r="T108" s="47" t="s">
        <v>407</v>
      </c>
      <c r="Z108" s="9"/>
      <c r="AA108" s="65" t="s">
        <v>147</v>
      </c>
      <c r="AB108" s="65"/>
      <c r="AC108" s="65"/>
      <c r="AD108" s="65"/>
      <c r="AE108" s="65"/>
      <c r="AF108" s="65"/>
      <c r="AG108" s="65"/>
      <c r="AH108" s="65"/>
      <c r="AI108" s="65"/>
      <c r="AJ108" s="65"/>
      <c r="AK108" s="65"/>
      <c r="AL108" s="65"/>
      <c r="AM108" s="65"/>
      <c r="AN108" s="65"/>
      <c r="AO108" s="65"/>
      <c r="AP108" s="65"/>
      <c r="AQ108" s="65"/>
      <c r="AR108" s="65"/>
      <c r="AS108" s="65"/>
      <c r="AT108" s="65"/>
      <c r="AU108" s="65"/>
      <c r="AV108" s="65"/>
      <c r="AY108" t="b">
        <f>ISBLANK(N108)</f>
        <v>0</v>
      </c>
    </row>
    <row r="109" spans="1:54" ht="6.75" customHeight="1" x14ac:dyDescent="0.15">
      <c r="Z109" s="9"/>
    </row>
    <row r="110" spans="1:54" x14ac:dyDescent="0.15">
      <c r="C110" s="1" t="s">
        <v>135</v>
      </c>
      <c r="Q110" s="47"/>
      <c r="Z110" s="9"/>
      <c r="AA110" s="65" t="s">
        <v>573</v>
      </c>
      <c r="AB110" s="65"/>
      <c r="AC110" s="65"/>
      <c r="AD110" s="65"/>
      <c r="AE110" s="65"/>
      <c r="AF110" s="65"/>
      <c r="AG110" s="65"/>
      <c r="AH110" s="65"/>
      <c r="AI110" s="65"/>
      <c r="AJ110" s="65"/>
      <c r="AK110" s="65"/>
      <c r="AL110" s="65"/>
      <c r="AM110" s="65"/>
      <c r="AN110" s="65"/>
      <c r="AO110" s="65"/>
      <c r="AP110" s="65"/>
      <c r="AQ110" s="65"/>
      <c r="AR110" s="65"/>
      <c r="AS110" s="65"/>
      <c r="AT110" s="65"/>
      <c r="AU110" s="65"/>
      <c r="AV110" s="65"/>
    </row>
    <row r="111" spans="1:54" ht="6.75" customHeight="1" thickBot="1" x14ac:dyDescent="0.2">
      <c r="Z111" s="9"/>
    </row>
    <row r="112" spans="1:54" ht="14.25" thickBot="1" x14ac:dyDescent="0.2">
      <c r="C112" s="36"/>
      <c r="D112" s="45"/>
      <c r="E112" s="36" t="s">
        <v>404</v>
      </c>
      <c r="F112" s="36"/>
      <c r="P112" s="47" t="s">
        <v>407</v>
      </c>
      <c r="Z112" s="9"/>
      <c r="AA112" s="65" t="s">
        <v>572</v>
      </c>
      <c r="AB112" s="65"/>
      <c r="AC112" s="65"/>
      <c r="AD112" s="65"/>
      <c r="AE112" s="65"/>
      <c r="AF112" s="65"/>
      <c r="AG112" s="65"/>
      <c r="AH112" s="65"/>
      <c r="AI112" s="65"/>
      <c r="AJ112" s="65"/>
      <c r="AK112" s="65"/>
      <c r="AL112" s="65"/>
      <c r="AM112" s="65"/>
      <c r="AN112" s="65"/>
      <c r="AO112" s="65"/>
      <c r="AP112" s="65"/>
      <c r="AQ112" s="65"/>
      <c r="AR112" s="65"/>
      <c r="AS112" s="65"/>
      <c r="AT112" s="65"/>
      <c r="AU112" s="65"/>
      <c r="AV112" s="65"/>
      <c r="AY112" t="b">
        <f>ISBLANK(D112)</f>
        <v>1</v>
      </c>
      <c r="BA112">
        <v>1</v>
      </c>
      <c r="BB112">
        <v>2</v>
      </c>
    </row>
    <row r="113" spans="2:54" ht="6.75" customHeight="1" x14ac:dyDescent="0.15">
      <c r="C113" s="35"/>
      <c r="Z113" s="9"/>
    </row>
    <row r="114" spans="2:54" x14ac:dyDescent="0.15">
      <c r="C114" s="36"/>
      <c r="D114" s="46" t="s">
        <v>490</v>
      </c>
      <c r="K114" s="260"/>
      <c r="L114" s="260"/>
      <c r="M114" s="260"/>
      <c r="N114" s="36"/>
      <c r="R114" s="260"/>
      <c r="S114" s="260"/>
      <c r="Z114" s="9"/>
    </row>
    <row r="115" spans="2:54" ht="7.5" customHeight="1" thickBot="1" x14ac:dyDescent="0.2">
      <c r="Z115" s="9"/>
    </row>
    <row r="116" spans="2:54" ht="14.25" thickBot="1" x14ac:dyDescent="0.2">
      <c r="E116" s="268" t="s">
        <v>486</v>
      </c>
      <c r="F116" s="268"/>
      <c r="G116" s="268"/>
      <c r="H116" s="269"/>
      <c r="I116" s="77">
        <v>0</v>
      </c>
      <c r="J116" s="78"/>
      <c r="K116" s="1" t="s">
        <v>0</v>
      </c>
      <c r="N116" s="47" t="s">
        <v>407</v>
      </c>
      <c r="S116" s="35"/>
      <c r="Z116" s="9"/>
      <c r="AW116" t="b">
        <f>NOT(D112=1)</f>
        <v>1</v>
      </c>
      <c r="AY116" t="b">
        <f>AND(NOT(AW116),ISBLANK(I116))</f>
        <v>0</v>
      </c>
    </row>
    <row r="117" spans="2:54" ht="7.5" customHeight="1" x14ac:dyDescent="0.15">
      <c r="Z117" s="9"/>
    </row>
    <row r="118" spans="2:54" x14ac:dyDescent="0.15">
      <c r="B118" t="s">
        <v>136</v>
      </c>
      <c r="Z118" s="9"/>
      <c r="AA118" s="65" t="s">
        <v>149</v>
      </c>
      <c r="AB118" s="65"/>
      <c r="AC118" s="65"/>
      <c r="AD118" s="65"/>
      <c r="AE118" s="65"/>
      <c r="AF118" s="65"/>
      <c r="AG118" s="65"/>
      <c r="AH118" s="65"/>
      <c r="AI118" s="65"/>
      <c r="AJ118" s="65"/>
      <c r="AK118" s="65"/>
      <c r="AL118" s="65"/>
      <c r="AM118" s="65"/>
      <c r="AN118" s="65"/>
      <c r="AO118" s="65"/>
      <c r="AP118" s="65"/>
      <c r="AQ118" s="65"/>
      <c r="AR118" s="65"/>
      <c r="AS118" s="65"/>
      <c r="AT118" s="65"/>
      <c r="AU118" s="65"/>
      <c r="AV118" s="65"/>
    </row>
    <row r="119" spans="2:54" ht="6.75" customHeight="1" thickBot="1" x14ac:dyDescent="0.2">
      <c r="Z119" s="9"/>
    </row>
    <row r="120" spans="2:54" ht="14.25" thickBot="1" x14ac:dyDescent="0.2">
      <c r="C120" s="1" t="s">
        <v>137</v>
      </c>
      <c r="O120" s="283">
        <v>0</v>
      </c>
      <c r="P120" s="284"/>
      <c r="Q120" s="284"/>
      <c r="R120" s="284"/>
      <c r="S120" s="285"/>
      <c r="T120" t="s">
        <v>61</v>
      </c>
      <c r="Z120" s="9"/>
      <c r="AA120" s="65" t="s">
        <v>148</v>
      </c>
      <c r="AB120" s="65"/>
      <c r="AC120" s="65"/>
      <c r="AD120" s="65"/>
      <c r="AE120" s="65"/>
      <c r="AF120" s="65"/>
      <c r="AG120" s="65"/>
      <c r="AH120" s="65"/>
      <c r="AI120" s="65"/>
      <c r="AJ120" s="65"/>
      <c r="AK120" s="65"/>
      <c r="AL120" s="65"/>
      <c r="AM120" s="65"/>
      <c r="AN120" s="65"/>
      <c r="AO120" s="65"/>
      <c r="AP120" s="65"/>
      <c r="AQ120" s="65"/>
      <c r="AR120" s="65"/>
      <c r="AS120" s="65"/>
      <c r="AT120" s="65"/>
      <c r="AU120" s="65"/>
      <c r="AV120" s="65"/>
      <c r="AY120" t="b">
        <f>ISBLANK(O120)</f>
        <v>0</v>
      </c>
    </row>
    <row r="121" spans="2:54" ht="6.75" customHeight="1" x14ac:dyDescent="0.15">
      <c r="O121" s="286" t="s">
        <v>407</v>
      </c>
      <c r="P121" s="286"/>
      <c r="Q121" s="286"/>
      <c r="R121" s="286"/>
      <c r="S121" s="286"/>
      <c r="T121" s="286"/>
      <c r="Z121" s="9"/>
    </row>
    <row r="122" spans="2:54" x14ac:dyDescent="0.15">
      <c r="C122" s="1" t="s">
        <v>138</v>
      </c>
      <c r="O122" s="286"/>
      <c r="P122" s="286"/>
      <c r="Q122" s="286"/>
      <c r="R122" s="286"/>
      <c r="S122" s="286"/>
      <c r="T122" s="286"/>
      <c r="Z122" s="9"/>
      <c r="AA122" s="65" t="s">
        <v>150</v>
      </c>
      <c r="AB122" s="65"/>
      <c r="AC122" s="65"/>
      <c r="AD122" s="65"/>
      <c r="AE122" s="65"/>
      <c r="AF122" s="65"/>
      <c r="AG122" s="65"/>
      <c r="AH122" s="65"/>
      <c r="AI122" s="65"/>
      <c r="AJ122" s="65"/>
      <c r="AK122" s="65"/>
      <c r="AL122" s="65"/>
      <c r="AM122" s="65"/>
      <c r="AN122" s="65"/>
      <c r="AO122" s="65"/>
      <c r="AP122" s="65"/>
      <c r="AQ122" s="65"/>
      <c r="AR122" s="65"/>
      <c r="AS122" s="65"/>
      <c r="AT122" s="65"/>
      <c r="AU122" s="65"/>
      <c r="AV122" s="65"/>
    </row>
    <row r="123" spans="2:54" ht="6.75" customHeight="1" thickBot="1" x14ac:dyDescent="0.2">
      <c r="Z123" s="9"/>
    </row>
    <row r="124" spans="2:54" ht="14.25" thickBot="1" x14ac:dyDescent="0.2">
      <c r="C124" s="36"/>
      <c r="D124" s="45"/>
      <c r="E124" s="36" t="s">
        <v>404</v>
      </c>
      <c r="F124" s="36"/>
      <c r="P124" s="47" t="s">
        <v>407</v>
      </c>
      <c r="Z124" s="9"/>
      <c r="AY124" t="b">
        <f>ISBLANK(D124)</f>
        <v>1</v>
      </c>
      <c r="BA124">
        <v>1</v>
      </c>
      <c r="BB124">
        <v>2</v>
      </c>
    </row>
    <row r="125" spans="2:54" ht="6.75" customHeight="1" x14ac:dyDescent="0.15">
      <c r="C125" s="35"/>
      <c r="Z125" s="9"/>
    </row>
    <row r="126" spans="2:54" x14ac:dyDescent="0.15">
      <c r="C126" s="36"/>
      <c r="D126" s="46" t="s">
        <v>490</v>
      </c>
      <c r="K126" s="260"/>
      <c r="L126" s="260"/>
      <c r="M126" s="260"/>
      <c r="N126" s="36"/>
      <c r="R126" s="260"/>
      <c r="S126" s="260"/>
      <c r="Z126" s="9"/>
    </row>
    <row r="127" spans="2:54" ht="6" customHeight="1" thickBot="1" x14ac:dyDescent="0.2">
      <c r="Z127" s="9"/>
    </row>
    <row r="128" spans="2:54" ht="14.25" thickBot="1" x14ac:dyDescent="0.2">
      <c r="E128" s="268" t="s">
        <v>486</v>
      </c>
      <c r="F128" s="268"/>
      <c r="G128" s="268"/>
      <c r="H128" s="269"/>
      <c r="I128" s="77">
        <v>0</v>
      </c>
      <c r="J128" s="78"/>
      <c r="K128" s="1" t="s">
        <v>0</v>
      </c>
      <c r="N128" s="47" t="s">
        <v>407</v>
      </c>
      <c r="S128" s="35"/>
      <c r="Z128" s="9"/>
      <c r="AW128" t="b">
        <f>NOT(D124=1)</f>
        <v>1</v>
      </c>
      <c r="AY128" t="b">
        <f>AND(NOT(AW128),ISBLANK(I128))</f>
        <v>0</v>
      </c>
    </row>
    <row r="129" spans="1:51" ht="6" customHeight="1" x14ac:dyDescent="0.15">
      <c r="Z129" s="9"/>
    </row>
    <row r="130" spans="1:51" x14ac:dyDescent="0.15">
      <c r="A130" s="31" t="s">
        <v>139</v>
      </c>
      <c r="Z130" s="9"/>
    </row>
    <row r="131" spans="1:51" ht="6.75" customHeight="1" x14ac:dyDescent="0.15">
      <c r="Z131" s="9"/>
    </row>
    <row r="132" spans="1:51" x14ac:dyDescent="0.15">
      <c r="B132" t="s">
        <v>543</v>
      </c>
      <c r="Z132" s="9"/>
    </row>
    <row r="133" spans="1:51" ht="20.25" customHeight="1" x14ac:dyDescent="0.15">
      <c r="Z133" s="9"/>
    </row>
    <row r="134" spans="1:51" x14ac:dyDescent="0.15">
      <c r="B134" t="s">
        <v>544</v>
      </c>
      <c r="Z134" s="9"/>
    </row>
    <row r="135" spans="1:51" ht="6.75" customHeight="1" x14ac:dyDescent="0.15">
      <c r="Z135" s="9"/>
    </row>
    <row r="136" spans="1:51" x14ac:dyDescent="0.15">
      <c r="B136" s="1" t="s">
        <v>140</v>
      </c>
      <c r="Z136" s="9"/>
      <c r="AA136" s="65" t="s">
        <v>151</v>
      </c>
      <c r="AB136" s="65"/>
      <c r="AC136" s="65"/>
      <c r="AD136" s="65"/>
      <c r="AE136" s="65"/>
      <c r="AF136" s="65"/>
      <c r="AG136" s="65"/>
      <c r="AH136" s="65"/>
      <c r="AI136" s="65"/>
      <c r="AJ136" s="65"/>
      <c r="AK136" s="65"/>
      <c r="AL136" s="65"/>
      <c r="AM136" s="65"/>
      <c r="AN136" s="65"/>
      <c r="AO136" s="65"/>
      <c r="AP136" s="65"/>
      <c r="AQ136" s="65"/>
      <c r="AR136" s="65"/>
      <c r="AS136" s="65"/>
      <c r="AT136" s="65"/>
      <c r="AU136" s="65"/>
      <c r="AV136" s="65"/>
      <c r="AY136" t="b">
        <f>ISBLANK(C138)</f>
        <v>1</v>
      </c>
    </row>
    <row r="137" spans="1:51" ht="6.75" customHeight="1" thickBot="1" x14ac:dyDescent="0.2">
      <c r="Z137" s="9"/>
    </row>
    <row r="138" spans="1:51" ht="14.25" thickBot="1" x14ac:dyDescent="0.2">
      <c r="C138" s="45"/>
      <c r="D138" s="47" t="s">
        <v>407</v>
      </c>
      <c r="Z138" s="9"/>
      <c r="AA138" s="65" t="s">
        <v>152</v>
      </c>
      <c r="AB138" s="65"/>
      <c r="AC138" s="65"/>
      <c r="AD138" s="65"/>
      <c r="AE138" s="65"/>
      <c r="AF138" s="65"/>
      <c r="AG138" s="65"/>
      <c r="AH138" s="65"/>
      <c r="AI138" s="65"/>
      <c r="AJ138" s="65"/>
      <c r="AK138" s="65"/>
      <c r="AL138" s="65"/>
      <c r="AM138" s="65"/>
      <c r="AN138" s="65"/>
      <c r="AO138" s="65"/>
      <c r="AP138" s="65"/>
      <c r="AQ138" s="65"/>
      <c r="AR138" s="65"/>
      <c r="AS138" s="65"/>
      <c r="AT138" s="65"/>
      <c r="AU138" s="65"/>
      <c r="AV138" s="65"/>
    </row>
    <row r="139" spans="1:51" ht="6.75" customHeight="1" x14ac:dyDescent="0.15">
      <c r="Z139" s="9"/>
    </row>
    <row r="140" spans="1:51" x14ac:dyDescent="0.15">
      <c r="D140" s="36" t="s">
        <v>141</v>
      </c>
      <c r="Z140" s="9"/>
      <c r="AA140" s="65" t="s">
        <v>161</v>
      </c>
      <c r="AB140" s="65"/>
      <c r="AC140" s="65"/>
      <c r="AD140" s="65"/>
      <c r="AE140" s="65"/>
      <c r="AF140" s="65"/>
      <c r="AG140" s="65"/>
      <c r="AH140" s="65"/>
      <c r="AI140" s="65"/>
      <c r="AJ140" s="65"/>
      <c r="AK140" s="65"/>
      <c r="AL140" s="65"/>
      <c r="AM140" s="65"/>
      <c r="AN140" s="65"/>
      <c r="AO140" s="65"/>
      <c r="AP140" s="65"/>
      <c r="AQ140" s="65"/>
      <c r="AR140" s="65"/>
      <c r="AS140" s="65"/>
      <c r="AT140" s="65"/>
      <c r="AU140" s="65"/>
      <c r="AV140" s="65"/>
    </row>
    <row r="141" spans="1:51" ht="6.75" customHeight="1" x14ac:dyDescent="0.15">
      <c r="D141" s="36"/>
      <c r="Z141" s="9"/>
    </row>
    <row r="142" spans="1:51" x14ac:dyDescent="0.15">
      <c r="D142" s="36" t="s">
        <v>142</v>
      </c>
      <c r="Z142" s="9"/>
      <c r="AA142" s="65" t="s">
        <v>345</v>
      </c>
      <c r="AB142" s="65"/>
      <c r="AC142" s="65"/>
      <c r="AD142" s="65"/>
      <c r="AE142" s="65"/>
      <c r="AF142" s="65"/>
      <c r="AG142" s="65"/>
      <c r="AH142" s="65"/>
      <c r="AI142" s="65"/>
      <c r="AJ142" s="65"/>
      <c r="AK142" s="65"/>
      <c r="AL142" s="65"/>
      <c r="AM142" s="65"/>
      <c r="AN142" s="65"/>
      <c r="AO142" s="65"/>
      <c r="AP142" s="65"/>
      <c r="AQ142" s="65"/>
      <c r="AR142" s="65"/>
      <c r="AS142" s="65"/>
      <c r="AT142" s="65"/>
      <c r="AU142" s="65"/>
      <c r="AV142" s="65"/>
    </row>
    <row r="143" spans="1:51" ht="6.75" customHeight="1" x14ac:dyDescent="0.15">
      <c r="D143" s="36"/>
      <c r="Z143" s="9"/>
    </row>
    <row r="144" spans="1:51" x14ac:dyDescent="0.15">
      <c r="D144" s="36" t="s">
        <v>143</v>
      </c>
      <c r="Z144" s="9"/>
    </row>
    <row r="145" spans="2:51" ht="6.75" customHeight="1" x14ac:dyDescent="0.15">
      <c r="D145" s="36"/>
      <c r="Z145" s="9"/>
    </row>
    <row r="146" spans="2:51" x14ac:dyDescent="0.15">
      <c r="D146" s="36" t="s">
        <v>144</v>
      </c>
      <c r="Z146" s="9"/>
    </row>
    <row r="147" spans="2:51" ht="6.75" customHeight="1" x14ac:dyDescent="0.15">
      <c r="D147" s="36"/>
      <c r="Z147" s="9"/>
    </row>
    <row r="148" spans="2:51" x14ac:dyDescent="0.15">
      <c r="D148" s="36" t="s">
        <v>145</v>
      </c>
      <c r="Z148" s="9"/>
    </row>
    <row r="149" spans="2:51" ht="6.75" customHeight="1" x14ac:dyDescent="0.15">
      <c r="D149" s="36"/>
      <c r="Z149" s="9"/>
    </row>
    <row r="150" spans="2:51" x14ac:dyDescent="0.15">
      <c r="D150" s="36" t="s">
        <v>442</v>
      </c>
      <c r="Z150" s="9"/>
    </row>
    <row r="151" spans="2:51" ht="6.75" customHeight="1" x14ac:dyDescent="0.15">
      <c r="D151" s="36"/>
      <c r="Z151" s="9"/>
    </row>
    <row r="152" spans="2:51" x14ac:dyDescent="0.15">
      <c r="B152" s="1" t="s">
        <v>153</v>
      </c>
      <c r="Z152" s="9"/>
      <c r="AA152" s="65" t="s">
        <v>160</v>
      </c>
      <c r="AB152" s="65"/>
      <c r="AC152" s="65"/>
      <c r="AD152" s="65"/>
      <c r="AE152" s="65"/>
      <c r="AF152" s="65"/>
      <c r="AG152" s="65"/>
      <c r="AH152" s="65"/>
      <c r="AI152" s="65"/>
      <c r="AJ152" s="65"/>
      <c r="AK152" s="65"/>
      <c r="AL152" s="65"/>
      <c r="AM152" s="65"/>
      <c r="AN152" s="65"/>
      <c r="AO152" s="65"/>
      <c r="AP152" s="65"/>
      <c r="AQ152" s="65"/>
      <c r="AR152" s="65"/>
      <c r="AS152" s="65"/>
      <c r="AT152" s="65"/>
      <c r="AU152" s="65"/>
      <c r="AV152" s="65"/>
      <c r="AY152" t="b">
        <f>ISBLANK(C154)</f>
        <v>1</v>
      </c>
    </row>
    <row r="153" spans="2:51" ht="6.75" customHeight="1" thickBot="1" x14ac:dyDescent="0.2">
      <c r="Z153" s="9"/>
    </row>
    <row r="154" spans="2:51" ht="14.25" thickBot="1" x14ac:dyDescent="0.2">
      <c r="C154" s="45"/>
      <c r="D154" s="47" t="s">
        <v>407</v>
      </c>
      <c r="Z154" s="9"/>
    </row>
    <row r="155" spans="2:51" ht="6.75" customHeight="1" x14ac:dyDescent="0.15">
      <c r="Z155" s="9"/>
    </row>
    <row r="156" spans="2:51" x14ac:dyDescent="0.15">
      <c r="D156" s="36" t="s">
        <v>141</v>
      </c>
      <c r="Z156" s="9"/>
    </row>
    <row r="157" spans="2:51" ht="6.75" customHeight="1" x14ac:dyDescent="0.15">
      <c r="D157" s="36"/>
      <c r="Z157" s="9"/>
    </row>
    <row r="158" spans="2:51" x14ac:dyDescent="0.15">
      <c r="D158" s="36" t="s">
        <v>142</v>
      </c>
      <c r="Z158" s="9"/>
      <c r="AA158" s="65" t="s">
        <v>161</v>
      </c>
      <c r="AB158" s="65"/>
      <c r="AC158" s="65"/>
      <c r="AD158" s="65"/>
      <c r="AE158" s="65"/>
      <c r="AF158" s="65"/>
      <c r="AG158" s="65"/>
      <c r="AH158" s="65"/>
      <c r="AI158" s="65"/>
      <c r="AJ158" s="65"/>
      <c r="AK158" s="65"/>
      <c r="AL158" s="65"/>
      <c r="AM158" s="65"/>
      <c r="AN158" s="65"/>
      <c r="AO158" s="65"/>
      <c r="AP158" s="65"/>
      <c r="AQ158" s="65"/>
      <c r="AR158" s="65"/>
      <c r="AS158" s="65"/>
      <c r="AT158" s="65"/>
      <c r="AU158" s="65"/>
      <c r="AV158" s="65"/>
    </row>
    <row r="159" spans="2:51" ht="6.75" customHeight="1" x14ac:dyDescent="0.15">
      <c r="D159" s="36"/>
      <c r="Z159" s="9"/>
    </row>
    <row r="160" spans="2:51" x14ac:dyDescent="0.15">
      <c r="D160" s="36" t="s">
        <v>143</v>
      </c>
      <c r="Z160" s="9"/>
      <c r="AA160" s="65" t="s">
        <v>162</v>
      </c>
      <c r="AB160" s="65"/>
      <c r="AC160" s="65"/>
      <c r="AD160" s="65"/>
      <c r="AE160" s="65"/>
      <c r="AF160" s="65"/>
      <c r="AG160" s="65"/>
      <c r="AH160" s="65"/>
      <c r="AI160" s="65"/>
      <c r="AJ160" s="65"/>
      <c r="AK160" s="65"/>
      <c r="AL160" s="65"/>
      <c r="AM160" s="65"/>
      <c r="AN160" s="65"/>
      <c r="AO160" s="65"/>
      <c r="AP160" s="65"/>
      <c r="AQ160" s="65"/>
      <c r="AR160" s="65"/>
      <c r="AS160" s="65"/>
      <c r="AT160" s="65"/>
      <c r="AU160" s="65"/>
      <c r="AV160" s="65"/>
    </row>
    <row r="161" spans="2:51" ht="6.75" customHeight="1" x14ac:dyDescent="0.15">
      <c r="D161" s="36"/>
      <c r="Z161" s="9"/>
    </row>
    <row r="162" spans="2:51" x14ac:dyDescent="0.15">
      <c r="D162" s="36" t="s">
        <v>144</v>
      </c>
      <c r="Z162" s="9"/>
    </row>
    <row r="163" spans="2:51" ht="6.75" customHeight="1" x14ac:dyDescent="0.15">
      <c r="D163" s="36"/>
      <c r="Z163" s="9"/>
    </row>
    <row r="164" spans="2:51" x14ac:dyDescent="0.15">
      <c r="D164" s="36" t="s">
        <v>145</v>
      </c>
      <c r="Z164" s="9"/>
    </row>
    <row r="165" spans="2:51" ht="6.75" customHeight="1" x14ac:dyDescent="0.15">
      <c r="Z165" s="9"/>
    </row>
    <row r="166" spans="2:51" x14ac:dyDescent="0.15">
      <c r="D166" s="36" t="s">
        <v>154</v>
      </c>
      <c r="Z166" s="9"/>
    </row>
    <row r="167" spans="2:51" ht="22.5" customHeight="1" x14ac:dyDescent="0.15">
      <c r="Z167" s="9"/>
    </row>
    <row r="168" spans="2:51" x14ac:dyDescent="0.15">
      <c r="B168" t="s">
        <v>155</v>
      </c>
      <c r="Z168" s="9"/>
      <c r="AA168" s="65" t="s">
        <v>163</v>
      </c>
      <c r="AB168" s="65"/>
      <c r="AC168" s="65"/>
      <c r="AD168" s="65"/>
      <c r="AE168" s="65"/>
      <c r="AF168" s="65"/>
      <c r="AG168" s="65"/>
      <c r="AH168" s="65"/>
      <c r="AI168" s="65"/>
      <c r="AJ168" s="65"/>
      <c r="AK168" s="65"/>
      <c r="AL168" s="65"/>
      <c r="AM168" s="65"/>
      <c r="AN168" s="65"/>
      <c r="AO168" s="65"/>
      <c r="AP168" s="65"/>
      <c r="AQ168" s="65"/>
      <c r="AR168" s="65"/>
      <c r="AS168" s="65"/>
      <c r="AT168" s="65"/>
      <c r="AU168" s="65"/>
      <c r="AV168" s="65"/>
    </row>
    <row r="169" spans="2:51" ht="6.75" customHeight="1" x14ac:dyDescent="0.15">
      <c r="Z169" s="9"/>
    </row>
    <row r="170" spans="2:51" x14ac:dyDescent="0.15">
      <c r="B170" s="36" t="s">
        <v>156</v>
      </c>
      <c r="Z170" s="9"/>
      <c r="AY170" t="b">
        <f>ISBLANK(C172)</f>
        <v>1</v>
      </c>
    </row>
    <row r="171" spans="2:51" ht="6.75" customHeight="1" thickBot="1" x14ac:dyDescent="0.2">
      <c r="Z171" s="9"/>
    </row>
    <row r="172" spans="2:51" ht="14.25" thickBot="1" x14ac:dyDescent="0.2">
      <c r="C172" s="45"/>
      <c r="D172" s="36" t="s">
        <v>157</v>
      </c>
      <c r="Q172" s="47" t="s">
        <v>407</v>
      </c>
      <c r="Z172" s="9"/>
    </row>
    <row r="173" spans="2:51" ht="6.75" customHeight="1" x14ac:dyDescent="0.15">
      <c r="Z173" s="9"/>
    </row>
    <row r="174" spans="2:51" x14ac:dyDescent="0.15">
      <c r="B174" s="36" t="s">
        <v>351</v>
      </c>
      <c r="Z174" s="9"/>
      <c r="AY174" t="b">
        <f>ISBLANK(C176)</f>
        <v>1</v>
      </c>
    </row>
    <row r="175" spans="2:51" ht="6.75" customHeight="1" thickBot="1" x14ac:dyDescent="0.2">
      <c r="Z175" s="9"/>
    </row>
    <row r="176" spans="2:51" ht="14.25" thickBot="1" x14ac:dyDescent="0.2">
      <c r="C176" s="45"/>
      <c r="D176" s="36" t="s">
        <v>157</v>
      </c>
      <c r="Q176" s="47" t="s">
        <v>407</v>
      </c>
      <c r="Z176" s="9"/>
    </row>
    <row r="177" spans="2:51" ht="21.75" customHeight="1" x14ac:dyDescent="0.15">
      <c r="Z177" s="9"/>
    </row>
    <row r="178" spans="2:51" x14ac:dyDescent="0.15">
      <c r="B178" t="s">
        <v>444</v>
      </c>
      <c r="Z178" s="9"/>
    </row>
    <row r="179" spans="2:51" ht="6.75" customHeight="1" thickBot="1" x14ac:dyDescent="0.2">
      <c r="Z179" s="9"/>
    </row>
    <row r="180" spans="2:51" ht="14.25" thickBot="1" x14ac:dyDescent="0.2">
      <c r="C180" s="36"/>
      <c r="D180" s="45"/>
      <c r="E180" s="36" t="s">
        <v>404</v>
      </c>
      <c r="F180" s="36"/>
      <c r="P180" s="47" t="s">
        <v>407</v>
      </c>
      <c r="Z180" s="9"/>
      <c r="AY180" t="b">
        <f>ISBLANK(D180)</f>
        <v>1</v>
      </c>
    </row>
    <row r="181" spans="2:51" ht="6.75" customHeight="1" x14ac:dyDescent="0.15">
      <c r="C181" s="35"/>
      <c r="Z181" s="9"/>
    </row>
    <row r="182" spans="2:51" x14ac:dyDescent="0.15">
      <c r="C182" s="36"/>
      <c r="D182" s="46" t="s">
        <v>490</v>
      </c>
      <c r="K182" s="260"/>
      <c r="L182" s="260"/>
      <c r="M182" s="260"/>
      <c r="N182" s="36"/>
      <c r="R182" s="260"/>
      <c r="S182" s="260"/>
      <c r="Z182" s="9"/>
    </row>
    <row r="183" spans="2:51" ht="6.75" customHeight="1" thickBot="1" x14ac:dyDescent="0.2">
      <c r="C183" s="36"/>
      <c r="Z183" s="9"/>
    </row>
    <row r="184" spans="2:51" ht="14.25" thickBot="1" x14ac:dyDescent="0.2">
      <c r="C184" s="36"/>
      <c r="E184" s="1" t="s">
        <v>400</v>
      </c>
      <c r="G184" s="77">
        <v>0</v>
      </c>
      <c r="H184" s="78"/>
      <c r="I184" s="2" t="s">
        <v>529</v>
      </c>
      <c r="K184" t="s">
        <v>530</v>
      </c>
      <c r="O184" s="77">
        <v>0</v>
      </c>
      <c r="P184" s="78"/>
      <c r="Q184" s="2" t="s">
        <v>0</v>
      </c>
      <c r="R184" s="47" t="s">
        <v>407</v>
      </c>
      <c r="S184" s="35"/>
      <c r="Z184" s="9"/>
      <c r="AW184" t="b">
        <f>NOT(D180=1)</f>
        <v>1</v>
      </c>
      <c r="AX184" t="b">
        <f>NOT(D180=1)</f>
        <v>1</v>
      </c>
      <c r="AY184" t="b">
        <f>OR(AND(NOT(AW184),ISBLANK(G184)),AND(NOT(AX184),ISBLANK(O184)))</f>
        <v>0</v>
      </c>
    </row>
    <row r="185" spans="2:51" ht="20.25" customHeight="1" x14ac:dyDescent="0.15">
      <c r="Z185" s="9"/>
    </row>
    <row r="186" spans="2:51" x14ac:dyDescent="0.15">
      <c r="B186" t="s">
        <v>445</v>
      </c>
      <c r="Z186" s="9"/>
      <c r="AA186" s="65" t="s">
        <v>164</v>
      </c>
      <c r="AB186" s="65"/>
      <c r="AC186" s="65"/>
      <c r="AD186" s="65"/>
      <c r="AE186" s="65"/>
      <c r="AF186" s="65"/>
      <c r="AG186" s="65"/>
      <c r="AH186" s="65"/>
      <c r="AI186" s="65"/>
      <c r="AJ186" s="65"/>
      <c r="AK186" s="65"/>
      <c r="AL186" s="65"/>
      <c r="AM186" s="65"/>
      <c r="AN186" s="65"/>
      <c r="AO186" s="65"/>
      <c r="AP186" s="65"/>
      <c r="AQ186" s="65"/>
      <c r="AR186" s="65"/>
      <c r="AS186" s="65"/>
      <c r="AT186" s="65"/>
      <c r="AU186" s="65"/>
      <c r="AV186" s="65"/>
    </row>
    <row r="187" spans="2:51" ht="6.75" customHeight="1" thickBot="1" x14ac:dyDescent="0.2">
      <c r="Z187" s="9"/>
    </row>
    <row r="188" spans="2:51" ht="14.25" thickBot="1" x14ac:dyDescent="0.2">
      <c r="C188" s="36" t="s">
        <v>158</v>
      </c>
      <c r="T188" s="77">
        <v>0</v>
      </c>
      <c r="U188" s="78"/>
      <c r="V188" s="36" t="s">
        <v>159</v>
      </c>
      <c r="Z188" s="9"/>
      <c r="AA188" s="65" t="s">
        <v>165</v>
      </c>
      <c r="AB188" s="65"/>
      <c r="AC188" s="65"/>
      <c r="AD188" s="65"/>
      <c r="AE188" s="65"/>
      <c r="AF188" s="65"/>
      <c r="AG188" s="65"/>
      <c r="AH188" s="65"/>
      <c r="AI188" s="65"/>
      <c r="AJ188" s="65"/>
      <c r="AK188" s="65"/>
      <c r="AL188" s="65"/>
      <c r="AM188" s="65"/>
      <c r="AN188" s="65"/>
      <c r="AO188" s="65"/>
      <c r="AP188" s="65"/>
      <c r="AQ188" s="65"/>
      <c r="AR188" s="65"/>
      <c r="AS188" s="65"/>
      <c r="AT188" s="65"/>
      <c r="AU188" s="65"/>
      <c r="AV188" s="65"/>
    </row>
    <row r="189" spans="2:51" ht="21" customHeight="1" x14ac:dyDescent="0.15">
      <c r="T189" s="47"/>
      <c r="Z189" s="9"/>
    </row>
    <row r="190" spans="2:51" x14ac:dyDescent="0.15">
      <c r="B190" t="s">
        <v>446</v>
      </c>
      <c r="Z190" s="9"/>
    </row>
    <row r="191" spans="2:51" x14ac:dyDescent="0.15">
      <c r="Z191" s="9"/>
    </row>
    <row r="192" spans="2:51" x14ac:dyDescent="0.15">
      <c r="Z192" s="9"/>
    </row>
    <row r="193" spans="1:51" x14ac:dyDescent="0.15">
      <c r="Z193" s="9"/>
    </row>
    <row r="194" spans="1:51" x14ac:dyDescent="0.15">
      <c r="Z194" s="9"/>
    </row>
    <row r="195" spans="1:51" x14ac:dyDescent="0.15">
      <c r="Z195" s="9"/>
    </row>
    <row r="196" spans="1:51" x14ac:dyDescent="0.15">
      <c r="A196" s="31" t="s">
        <v>166</v>
      </c>
      <c r="Z196" s="9"/>
    </row>
    <row r="197" spans="1:51" ht="6.75" customHeight="1" x14ac:dyDescent="0.15">
      <c r="Z197" s="9"/>
    </row>
    <row r="198" spans="1:51" ht="13.5" customHeight="1" x14ac:dyDescent="0.15">
      <c r="B198" t="s">
        <v>167</v>
      </c>
      <c r="Z198" s="9"/>
      <c r="AA198" s="73" t="s">
        <v>354</v>
      </c>
      <c r="AB198" s="73"/>
      <c r="AC198" s="73"/>
      <c r="AD198" s="73"/>
      <c r="AE198" s="73"/>
      <c r="AF198" s="73"/>
      <c r="AG198" s="73"/>
      <c r="AH198" s="73"/>
      <c r="AI198" s="73"/>
      <c r="AJ198" s="73"/>
      <c r="AK198" s="73"/>
      <c r="AL198" s="73"/>
      <c r="AM198" s="73"/>
      <c r="AN198" s="73"/>
      <c r="AO198" s="73"/>
      <c r="AP198" s="73"/>
      <c r="AQ198" s="73"/>
      <c r="AR198" s="73"/>
      <c r="AS198" s="73"/>
      <c r="AT198" s="73"/>
      <c r="AU198" s="73"/>
      <c r="AV198" s="73"/>
    </row>
    <row r="199" spans="1:51" ht="6.75" customHeight="1" x14ac:dyDescent="0.15">
      <c r="Z199" s="9"/>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row>
    <row r="200" spans="1:51" ht="13.5" customHeight="1" x14ac:dyDescent="0.15">
      <c r="Z200" s="9"/>
      <c r="AA200" s="73" t="s">
        <v>355</v>
      </c>
      <c r="AB200" s="73"/>
      <c r="AC200" s="73"/>
      <c r="AD200" s="73"/>
      <c r="AE200" s="73"/>
      <c r="AF200" s="73"/>
      <c r="AG200" s="73"/>
      <c r="AH200" s="73"/>
      <c r="AI200" s="73"/>
      <c r="AJ200" s="73"/>
      <c r="AK200" s="73"/>
      <c r="AL200" s="73"/>
      <c r="AM200" s="73"/>
      <c r="AN200" s="73"/>
      <c r="AO200" s="73"/>
      <c r="AP200" s="73"/>
      <c r="AQ200" s="73"/>
      <c r="AR200" s="73"/>
      <c r="AS200" s="73"/>
      <c r="AT200" s="73"/>
      <c r="AU200" s="73"/>
      <c r="AV200" s="73"/>
    </row>
    <row r="201" spans="1:51" ht="6.75" customHeight="1" x14ac:dyDescent="0.15">
      <c r="Z201" s="9"/>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row>
    <row r="202" spans="1:51" x14ac:dyDescent="0.15">
      <c r="B202" s="2" t="s">
        <v>506</v>
      </c>
      <c r="Z202" s="9"/>
      <c r="AA202" s="104" t="s">
        <v>175</v>
      </c>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row>
    <row r="203" spans="1:51" ht="6.75" customHeight="1" thickBot="1" x14ac:dyDescent="0.2">
      <c r="Z203" s="9"/>
    </row>
    <row r="204" spans="1:51" ht="14.25" thickBot="1" x14ac:dyDescent="0.2">
      <c r="C204" s="45"/>
      <c r="D204" t="s">
        <v>403</v>
      </c>
      <c r="E204" s="36"/>
      <c r="K204" s="47" t="s">
        <v>407</v>
      </c>
      <c r="Z204" s="9"/>
      <c r="AA204" s="104" t="s">
        <v>176</v>
      </c>
      <c r="AB204" s="104"/>
      <c r="AC204" s="104"/>
      <c r="AD204" s="104"/>
      <c r="AE204" s="104"/>
      <c r="AF204" s="104"/>
      <c r="AG204" s="104"/>
      <c r="AH204" s="104"/>
      <c r="AI204" s="104"/>
      <c r="AJ204" s="104"/>
      <c r="AK204" s="104"/>
      <c r="AL204" s="104"/>
      <c r="AM204" s="104"/>
      <c r="AN204" s="104"/>
      <c r="AO204" s="104"/>
      <c r="AP204" s="104"/>
      <c r="AQ204" s="104"/>
      <c r="AR204" s="104"/>
      <c r="AS204" s="104"/>
      <c r="AT204" s="104"/>
      <c r="AU204" s="104"/>
      <c r="AV204" s="104"/>
      <c r="AY204" t="b">
        <f>ISBLANK(C204)</f>
        <v>1</v>
      </c>
    </row>
    <row r="205" spans="1:51" ht="6.75" customHeight="1" x14ac:dyDescent="0.15">
      <c r="C205" s="35"/>
      <c r="Z205" s="9"/>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row>
    <row r="206" spans="1:51" x14ac:dyDescent="0.15">
      <c r="C206" s="56" t="s">
        <v>398</v>
      </c>
      <c r="Z206" s="9"/>
      <c r="AA206" s="4" t="s">
        <v>177</v>
      </c>
      <c r="AB206" s="4"/>
      <c r="AC206" s="4"/>
      <c r="AD206" s="4"/>
      <c r="AE206" s="4"/>
      <c r="AF206" s="4"/>
      <c r="AG206" s="4"/>
      <c r="AH206" s="4"/>
      <c r="AI206" s="4"/>
      <c r="AJ206" s="4"/>
      <c r="AK206" s="4"/>
      <c r="AL206" s="4"/>
      <c r="AM206" s="4"/>
      <c r="AN206" s="4"/>
      <c r="AO206" s="4"/>
      <c r="AP206" s="4"/>
      <c r="AQ206" s="4"/>
      <c r="AR206" s="4"/>
      <c r="AS206" s="4"/>
      <c r="AT206" s="4"/>
      <c r="AU206" s="4"/>
      <c r="AV206" s="4"/>
    </row>
    <row r="207" spans="1:51" ht="6.75" customHeight="1" thickBot="1" x14ac:dyDescent="0.2">
      <c r="Z207" s="9"/>
    </row>
    <row r="208" spans="1:51" ht="14.25" thickBot="1" x14ac:dyDescent="0.2">
      <c r="D208" s="36" t="s">
        <v>168</v>
      </c>
      <c r="G208" s="77"/>
      <c r="H208" s="79"/>
      <c r="I208" s="78"/>
      <c r="J208" s="36" t="s">
        <v>169</v>
      </c>
      <c r="K208" s="36" t="s">
        <v>170</v>
      </c>
      <c r="M208" s="36" t="s">
        <v>172</v>
      </c>
      <c r="P208" s="77"/>
      <c r="Q208" s="79"/>
      <c r="R208" s="78"/>
      <c r="S208" s="36" t="s">
        <v>169</v>
      </c>
      <c r="T208" s="47"/>
      <c r="Z208" s="9"/>
      <c r="AA208" s="4" t="s">
        <v>178</v>
      </c>
      <c r="AB208" s="4"/>
      <c r="AC208" s="4"/>
      <c r="AD208" s="4"/>
      <c r="AE208" s="4"/>
      <c r="AF208" s="4"/>
      <c r="AG208" s="4"/>
      <c r="AH208" s="4"/>
      <c r="AI208" s="4"/>
      <c r="AJ208" s="4"/>
      <c r="AK208" s="4"/>
      <c r="AL208" s="4"/>
      <c r="AM208" s="4"/>
      <c r="AN208" s="4"/>
      <c r="AO208" s="4"/>
      <c r="AP208" s="4"/>
      <c r="AQ208" s="4"/>
      <c r="AR208" s="4"/>
      <c r="AS208" s="4"/>
      <c r="AT208" s="4"/>
      <c r="AU208" s="4"/>
      <c r="AV208" s="4"/>
      <c r="AW208" t="b">
        <f>NOT(C204=1)</f>
        <v>1</v>
      </c>
      <c r="AY208" t="b">
        <f>AND(AW208=FALSE,OR(ISBLANK(G208),ISBLANK(P208)))</f>
        <v>0</v>
      </c>
    </row>
    <row r="209" spans="2:51" ht="6.75" customHeight="1" thickBot="1" x14ac:dyDescent="0.2">
      <c r="Z209" s="9"/>
    </row>
    <row r="210" spans="2:51" ht="14.25" thickBot="1" x14ac:dyDescent="0.2">
      <c r="D210" s="36" t="s">
        <v>168</v>
      </c>
      <c r="G210" s="77"/>
      <c r="H210" s="79"/>
      <c r="I210" s="78"/>
      <c r="J210" s="36" t="s">
        <v>169</v>
      </c>
      <c r="K210" s="36" t="s">
        <v>170</v>
      </c>
      <c r="M210" s="36" t="s">
        <v>172</v>
      </c>
      <c r="P210" s="77"/>
      <c r="Q210" s="79"/>
      <c r="R210" s="78"/>
      <c r="S210" s="36" t="s">
        <v>169</v>
      </c>
      <c r="T210" s="47"/>
      <c r="Z210" s="9"/>
      <c r="AA210" s="4" t="s">
        <v>179</v>
      </c>
      <c r="AB210" s="4"/>
      <c r="AC210" s="4"/>
      <c r="AD210" s="4"/>
      <c r="AE210" s="4"/>
      <c r="AF210" s="4"/>
      <c r="AG210" s="4"/>
      <c r="AH210" s="4"/>
      <c r="AI210" s="4"/>
      <c r="AJ210" s="4"/>
      <c r="AK210" s="4"/>
      <c r="AL210" s="4"/>
      <c r="AM210" s="4"/>
      <c r="AN210" s="4"/>
      <c r="AO210" s="4"/>
      <c r="AP210" s="4"/>
      <c r="AQ210" s="4"/>
      <c r="AR210" s="4"/>
      <c r="AS210" s="4"/>
      <c r="AT210" s="4"/>
      <c r="AU210" s="4"/>
      <c r="AV210" s="4"/>
      <c r="AW210" t="b">
        <f>NOT(C204=1)</f>
        <v>1</v>
      </c>
      <c r="AY210" t="b">
        <f>AND(AW210=FALSE,OR(ISBLANK(G210),ISBLANK(P210)))</f>
        <v>0</v>
      </c>
    </row>
    <row r="211" spans="2:51" ht="6.75" customHeight="1" thickBot="1" x14ac:dyDescent="0.2">
      <c r="Z211" s="9"/>
    </row>
    <row r="212" spans="2:51" ht="14.25" thickBot="1" x14ac:dyDescent="0.2">
      <c r="D212" s="36" t="s">
        <v>168</v>
      </c>
      <c r="G212" s="77"/>
      <c r="H212" s="79"/>
      <c r="I212" s="78"/>
      <c r="J212" s="36" t="s">
        <v>169</v>
      </c>
      <c r="K212" s="36" t="s">
        <v>170</v>
      </c>
      <c r="M212" s="36" t="s">
        <v>172</v>
      </c>
      <c r="P212" s="77"/>
      <c r="Q212" s="79"/>
      <c r="R212" s="78"/>
      <c r="S212" s="36" t="s">
        <v>169</v>
      </c>
      <c r="Z212" s="9"/>
      <c r="AA212" s="104" t="s">
        <v>180</v>
      </c>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t="b">
        <f>NOT(C204=1)</f>
        <v>1</v>
      </c>
      <c r="AY212" t="b">
        <f>AND(AW212=FALSE,OR(ISBLANK(G212),ISBLANK(P212)))</f>
        <v>0</v>
      </c>
    </row>
    <row r="213" spans="2:51" ht="6.75" customHeight="1" x14ac:dyDescent="0.15">
      <c r="Z213" s="9"/>
    </row>
    <row r="214" spans="2:51" ht="13.5" customHeight="1" x14ac:dyDescent="0.15">
      <c r="N214" t="s">
        <v>539</v>
      </c>
      <c r="Z214" s="9"/>
    </row>
    <row r="215" spans="2:51" ht="6.75" customHeight="1" thickBot="1" x14ac:dyDescent="0.2">
      <c r="Z215" s="9"/>
    </row>
    <row r="216" spans="2:51" ht="14.25" thickBot="1" x14ac:dyDescent="0.2">
      <c r="E216" s="36" t="s">
        <v>171</v>
      </c>
      <c r="P216" s="283">
        <f>SUM(G208*P208,G210*P210,G212*P212)/1</f>
        <v>0</v>
      </c>
      <c r="Q216" s="284"/>
      <c r="R216" s="284"/>
      <c r="S216" s="285"/>
      <c r="T216" s="36" t="s">
        <v>169</v>
      </c>
      <c r="Z216" s="9"/>
      <c r="AW216" t="b">
        <f>NOT(C204=1)</f>
        <v>1</v>
      </c>
    </row>
    <row r="217" spans="2:51" ht="24" customHeight="1" x14ac:dyDescent="0.15">
      <c r="P217" s="47" t="s">
        <v>407</v>
      </c>
      <c r="Z217" s="9"/>
      <c r="AY217" t="b">
        <f>AND(AW216=FALSE,ISBLANK(P216))</f>
        <v>0</v>
      </c>
    </row>
    <row r="218" spans="2:51" x14ac:dyDescent="0.15">
      <c r="B218" s="2" t="s">
        <v>352</v>
      </c>
      <c r="Z218" s="9"/>
      <c r="AA218" s="104" t="s">
        <v>181</v>
      </c>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row>
    <row r="219" spans="2:51" ht="6.75" customHeight="1" thickBot="1" x14ac:dyDescent="0.2">
      <c r="Z219" s="9"/>
    </row>
    <row r="220" spans="2:51" ht="14.25" thickBot="1" x14ac:dyDescent="0.2">
      <c r="C220" s="45"/>
      <c r="D220" t="s">
        <v>447</v>
      </c>
      <c r="E220" s="36"/>
      <c r="T220" s="47" t="s">
        <v>407</v>
      </c>
      <c r="Z220" s="9"/>
      <c r="AA220" s="4" t="s">
        <v>182</v>
      </c>
      <c r="AB220" s="4"/>
      <c r="AC220" s="4"/>
      <c r="AD220" s="4"/>
      <c r="AE220" s="4"/>
      <c r="AF220" s="4"/>
      <c r="AG220" s="4"/>
      <c r="AH220" s="4"/>
      <c r="AI220" s="4"/>
      <c r="AJ220" s="4"/>
      <c r="AK220" s="4"/>
      <c r="AL220" s="4"/>
      <c r="AM220" s="4"/>
      <c r="AN220" s="4"/>
      <c r="AO220" s="4"/>
      <c r="AP220" s="4"/>
      <c r="AQ220" s="4"/>
      <c r="AR220" s="4"/>
      <c r="AS220" s="4"/>
      <c r="AT220" s="4"/>
      <c r="AU220" s="4"/>
      <c r="AV220" s="4"/>
      <c r="AY220" t="b">
        <f>ISBLANK(C220)</f>
        <v>1</v>
      </c>
    </row>
    <row r="221" spans="2:51" ht="6.75" customHeight="1" x14ac:dyDescent="0.15">
      <c r="C221" s="35"/>
      <c r="Z221" s="9"/>
    </row>
    <row r="222" spans="2:51" x14ac:dyDescent="0.15">
      <c r="C222" s="56" t="s">
        <v>398</v>
      </c>
      <c r="Z222" s="9"/>
      <c r="AA222" s="4" t="s">
        <v>183</v>
      </c>
      <c r="AB222" s="4"/>
      <c r="AC222" s="4"/>
      <c r="AD222" s="4"/>
      <c r="AE222" s="4"/>
      <c r="AF222" s="4"/>
      <c r="AG222" s="4"/>
      <c r="AH222" s="4"/>
      <c r="AI222" s="4"/>
      <c r="AJ222" s="4"/>
      <c r="AK222" s="4"/>
      <c r="AL222" s="4"/>
      <c r="AM222" s="4"/>
      <c r="AN222" s="4"/>
      <c r="AO222" s="4"/>
      <c r="AP222" s="4"/>
      <c r="AQ222" s="4"/>
      <c r="AR222" s="4"/>
      <c r="AS222" s="4"/>
      <c r="AT222" s="4"/>
      <c r="AU222" s="4"/>
      <c r="AV222" s="4"/>
    </row>
    <row r="223" spans="2:51" ht="6.75" customHeight="1" thickBot="1" x14ac:dyDescent="0.2">
      <c r="Z223" s="9"/>
      <c r="AC223" s="4"/>
      <c r="AD223" s="4"/>
      <c r="AE223" s="4"/>
      <c r="AF223" s="4"/>
      <c r="AG223" s="4"/>
      <c r="AH223" s="4"/>
      <c r="AI223" s="4"/>
      <c r="AJ223" s="4"/>
      <c r="AK223" s="4"/>
      <c r="AL223" s="4"/>
      <c r="AM223" s="4"/>
      <c r="AN223" s="4"/>
      <c r="AO223" s="4"/>
      <c r="AP223" s="4"/>
      <c r="AQ223" s="4"/>
      <c r="AR223" s="4"/>
      <c r="AS223" s="4"/>
      <c r="AT223" s="4"/>
      <c r="AU223" s="4"/>
      <c r="AV223" s="4"/>
    </row>
    <row r="224" spans="2:51" ht="14.25" thickBot="1" x14ac:dyDescent="0.2">
      <c r="D224" s="36" t="s">
        <v>412</v>
      </c>
      <c r="L224" s="77">
        <v>0</v>
      </c>
      <c r="M224" s="79"/>
      <c r="N224" s="79"/>
      <c r="O224" s="78"/>
      <c r="P224" s="36" t="s">
        <v>188</v>
      </c>
      <c r="Q224" s="47" t="s">
        <v>407</v>
      </c>
      <c r="Z224" s="9"/>
      <c r="AA224" s="4" t="s">
        <v>184</v>
      </c>
      <c r="AW224" t="b">
        <f>NOT(C220=1)</f>
        <v>1</v>
      </c>
      <c r="AY224" t="b">
        <f>AND(AW224=FALSE,ISBLANK(L224))</f>
        <v>0</v>
      </c>
    </row>
    <row r="225" spans="2:51" ht="6.75" customHeight="1" x14ac:dyDescent="0.15">
      <c r="Z225" s="9"/>
      <c r="AA225" s="4"/>
      <c r="AB225" s="4"/>
      <c r="AC225" s="4"/>
      <c r="AD225" s="4"/>
      <c r="AE225" s="4"/>
      <c r="AF225" s="4"/>
      <c r="AG225" s="4"/>
      <c r="AH225" s="4"/>
      <c r="AI225" s="4"/>
      <c r="AJ225" s="4"/>
      <c r="AK225" s="4"/>
      <c r="AL225" s="4"/>
      <c r="AM225" s="4"/>
      <c r="AN225" s="4"/>
      <c r="AO225" s="4"/>
      <c r="AP225" s="4"/>
      <c r="AQ225" s="4"/>
      <c r="AR225" s="4"/>
      <c r="AS225" s="4"/>
      <c r="AT225" s="4"/>
      <c r="AU225" s="4"/>
      <c r="AV225" s="4"/>
    </row>
    <row r="226" spans="2:51" x14ac:dyDescent="0.15">
      <c r="B226" s="2" t="s">
        <v>448</v>
      </c>
      <c r="Z226" s="9"/>
      <c r="AA226" s="104" t="s">
        <v>185</v>
      </c>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row>
    <row r="227" spans="2:51" ht="6.75" customHeight="1" thickBot="1" x14ac:dyDescent="0.2">
      <c r="Z227" s="9"/>
    </row>
    <row r="228" spans="2:51" ht="14.25" thickBot="1" x14ac:dyDescent="0.2">
      <c r="C228" s="36"/>
      <c r="D228" s="45"/>
      <c r="E228" s="36" t="s">
        <v>404</v>
      </c>
      <c r="F228" s="36"/>
      <c r="P228" s="47" t="s">
        <v>407</v>
      </c>
      <c r="Z228" s="9"/>
      <c r="AY228" t="b">
        <f>ISBLANK(D228)</f>
        <v>1</v>
      </c>
    </row>
    <row r="229" spans="2:51" ht="6.75" customHeight="1" x14ac:dyDescent="0.15">
      <c r="C229" s="35"/>
      <c r="Z229" s="9"/>
    </row>
    <row r="230" spans="2:51" x14ac:dyDescent="0.15">
      <c r="C230" s="36"/>
      <c r="D230" s="46" t="s">
        <v>490</v>
      </c>
      <c r="K230" s="260"/>
      <c r="L230" s="260"/>
      <c r="M230" s="260"/>
      <c r="N230" s="36"/>
      <c r="R230" s="260"/>
      <c r="S230" s="260"/>
      <c r="Z230" s="9"/>
    </row>
    <row r="231" spans="2:51" ht="7.5" customHeight="1" thickBot="1" x14ac:dyDescent="0.2">
      <c r="Z231" s="9"/>
    </row>
    <row r="232" spans="2:51" ht="14.25" thickBot="1" x14ac:dyDescent="0.2">
      <c r="E232" s="268" t="s">
        <v>486</v>
      </c>
      <c r="F232" s="268"/>
      <c r="G232" s="268"/>
      <c r="H232" s="269"/>
      <c r="I232" s="77">
        <v>0</v>
      </c>
      <c r="J232" s="78"/>
      <c r="K232" s="1" t="s">
        <v>0</v>
      </c>
      <c r="N232" s="47" t="s">
        <v>407</v>
      </c>
      <c r="U232" s="35"/>
      <c r="Z232" s="9"/>
      <c r="AW232" t="b">
        <f>NOT(D228=1)</f>
        <v>1</v>
      </c>
      <c r="AY232" t="b">
        <f>AND(NOT(AW232),ISBLANK(I232))</f>
        <v>0</v>
      </c>
    </row>
    <row r="233" spans="2:51" ht="24" customHeight="1" x14ac:dyDescent="0.15">
      <c r="Z233" s="9"/>
    </row>
    <row r="234" spans="2:51" x14ac:dyDescent="0.15">
      <c r="B234" t="s">
        <v>353</v>
      </c>
      <c r="Z234" s="9"/>
      <c r="AA234" s="103" t="s">
        <v>186</v>
      </c>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row>
    <row r="235" spans="2:51" ht="6.75" customHeight="1" x14ac:dyDescent="0.15">
      <c r="Z235" s="9"/>
    </row>
    <row r="236" spans="2:51" x14ac:dyDescent="0.15">
      <c r="B236" s="1" t="s">
        <v>449</v>
      </c>
      <c r="Z236" s="9"/>
      <c r="AA236" s="104" t="s">
        <v>187</v>
      </c>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row>
    <row r="237" spans="2:51" ht="6.75" customHeight="1" thickBot="1" x14ac:dyDescent="0.2">
      <c r="C237" s="2"/>
      <c r="Z237" s="9"/>
    </row>
    <row r="238" spans="2:51" ht="13.5" customHeight="1" thickBot="1" x14ac:dyDescent="0.2">
      <c r="C238" s="45"/>
      <c r="D238" s="47" t="s">
        <v>407</v>
      </c>
      <c r="Z238" s="9"/>
      <c r="AY238" t="b">
        <f>ISBLANK(C238)</f>
        <v>1</v>
      </c>
    </row>
    <row r="239" spans="2:51" ht="6.75" customHeight="1" x14ac:dyDescent="0.15">
      <c r="C239" s="2"/>
      <c r="Z239" s="9"/>
    </row>
    <row r="240" spans="2:51" x14ac:dyDescent="0.15">
      <c r="D240" s="36" t="s">
        <v>173</v>
      </c>
      <c r="Z240" s="9"/>
    </row>
    <row r="241" spans="2:51" ht="6.75" customHeight="1" x14ac:dyDescent="0.15">
      <c r="D241" s="2"/>
      <c r="Z241" s="9"/>
    </row>
    <row r="242" spans="2:51" x14ac:dyDescent="0.15">
      <c r="D242" s="36" t="s">
        <v>174</v>
      </c>
      <c r="Z242" s="9"/>
    </row>
    <row r="243" spans="2:51" x14ac:dyDescent="0.15">
      <c r="B243" s="1" t="s">
        <v>450</v>
      </c>
      <c r="Z243" s="9"/>
    </row>
    <row r="244" spans="2:51" ht="6.75" customHeight="1" thickBot="1" x14ac:dyDescent="0.2">
      <c r="Z244" s="9"/>
    </row>
    <row r="245" spans="2:51" ht="14.25" thickBot="1" x14ac:dyDescent="0.2">
      <c r="C245" s="36"/>
      <c r="D245" s="45"/>
      <c r="E245" s="36" t="s">
        <v>404</v>
      </c>
      <c r="F245" s="36"/>
      <c r="P245" s="47" t="s">
        <v>407</v>
      </c>
      <c r="Z245" s="9"/>
      <c r="AY245" t="b">
        <f>ISBLANK(D245)</f>
        <v>1</v>
      </c>
    </row>
    <row r="246" spans="2:51" ht="6.75" customHeight="1" x14ac:dyDescent="0.15">
      <c r="C246" s="35"/>
      <c r="Z246" s="9"/>
    </row>
    <row r="247" spans="2:51" x14ac:dyDescent="0.15">
      <c r="C247" s="36"/>
      <c r="D247" s="46" t="s">
        <v>490</v>
      </c>
      <c r="K247" s="260"/>
      <c r="L247" s="260"/>
      <c r="M247" s="260"/>
      <c r="N247" s="36"/>
      <c r="R247" s="260"/>
      <c r="S247" s="260"/>
      <c r="Z247" s="9"/>
    </row>
    <row r="248" spans="2:51" ht="7.5" customHeight="1" thickBot="1" x14ac:dyDescent="0.2">
      <c r="Z248" s="9"/>
    </row>
    <row r="249" spans="2:51" ht="14.25" thickBot="1" x14ac:dyDescent="0.2">
      <c r="E249" s="268" t="s">
        <v>486</v>
      </c>
      <c r="F249" s="268"/>
      <c r="G249" s="268"/>
      <c r="H249" s="269"/>
      <c r="I249" s="77">
        <v>0</v>
      </c>
      <c r="J249" s="78"/>
      <c r="K249" s="2" t="s">
        <v>0</v>
      </c>
      <c r="N249" s="47" t="s">
        <v>407</v>
      </c>
      <c r="U249" s="35"/>
      <c r="Z249" s="9"/>
      <c r="AW249" t="b">
        <f>NOT(D245=1)</f>
        <v>1</v>
      </c>
      <c r="AY249" t="b">
        <f>AND(NOT(AW249),ISBLANK(I249))</f>
        <v>0</v>
      </c>
    </row>
    <row r="250" spans="2:51" ht="24" customHeight="1" x14ac:dyDescent="0.15">
      <c r="Z250" s="9"/>
    </row>
    <row r="251" spans="2:51" x14ac:dyDescent="0.15">
      <c r="B251" t="s">
        <v>189</v>
      </c>
      <c r="Z251" s="9"/>
    </row>
    <row r="252" spans="2:51" ht="6.75" customHeight="1" x14ac:dyDescent="0.15">
      <c r="Z252" s="9"/>
    </row>
    <row r="253" spans="2:51" x14ac:dyDescent="0.15">
      <c r="C253" t="s">
        <v>190</v>
      </c>
      <c r="Z253" s="9"/>
      <c r="AA253" s="65" t="s">
        <v>191</v>
      </c>
      <c r="AB253" s="65"/>
      <c r="AC253" s="65"/>
      <c r="AD253" s="65"/>
      <c r="AE253" s="65"/>
      <c r="AF253" s="65"/>
      <c r="AG253" s="65"/>
      <c r="AH253" s="65"/>
      <c r="AI253" s="65"/>
      <c r="AJ253" s="65"/>
      <c r="AK253" s="65"/>
      <c r="AL253" s="65"/>
      <c r="AM253" s="65"/>
      <c r="AN253" s="65"/>
      <c r="AO253" s="65"/>
      <c r="AP253" s="65"/>
      <c r="AQ253" s="65"/>
      <c r="AR253" s="65"/>
      <c r="AS253" s="65"/>
      <c r="AT253" s="65"/>
      <c r="AU253" s="65"/>
      <c r="AV253" s="65"/>
    </row>
    <row r="254" spans="2:51" ht="6.75" customHeight="1" thickBot="1" x14ac:dyDescent="0.2">
      <c r="Z254" s="9"/>
    </row>
    <row r="255" spans="2:51" ht="14.25" thickBot="1" x14ac:dyDescent="0.2">
      <c r="C255" s="36"/>
      <c r="D255" s="45"/>
      <c r="E255" s="36" t="s">
        <v>404</v>
      </c>
      <c r="F255" s="36"/>
      <c r="P255" s="47" t="s">
        <v>407</v>
      </c>
      <c r="Z255" s="9"/>
      <c r="AY255" t="b">
        <f>ISBLANK(D255)</f>
        <v>1</v>
      </c>
    </row>
    <row r="256" spans="2:51" ht="6.75" customHeight="1" x14ac:dyDescent="0.15">
      <c r="C256" s="35"/>
      <c r="Z256" s="9"/>
    </row>
    <row r="257" spans="1:51" x14ac:dyDescent="0.15">
      <c r="C257" s="36"/>
      <c r="D257" s="46" t="s">
        <v>490</v>
      </c>
      <c r="K257" s="260"/>
      <c r="L257" s="260"/>
      <c r="M257" s="260"/>
      <c r="N257" s="36"/>
      <c r="R257" s="260"/>
      <c r="S257" s="260"/>
      <c r="Z257" s="9"/>
    </row>
    <row r="258" spans="1:51" ht="7.5" customHeight="1" thickBot="1" x14ac:dyDescent="0.2">
      <c r="Z258" s="9"/>
    </row>
    <row r="259" spans="1:51" ht="14.25" thickBot="1" x14ac:dyDescent="0.2">
      <c r="E259" s="266" t="s">
        <v>486</v>
      </c>
      <c r="F259" s="266"/>
      <c r="G259" s="266"/>
      <c r="H259" s="267"/>
      <c r="I259" s="77">
        <v>0</v>
      </c>
      <c r="J259" s="78"/>
      <c r="K259" s="2" t="s">
        <v>0</v>
      </c>
      <c r="N259" s="47" t="s">
        <v>407</v>
      </c>
      <c r="U259" s="35"/>
      <c r="Z259" s="9"/>
      <c r="AW259" t="b">
        <f>NOT(D255=1)</f>
        <v>1</v>
      </c>
      <c r="AY259" t="b">
        <f>AND(NOT(AW259),ISBLANK(I259))</f>
        <v>0</v>
      </c>
    </row>
    <row r="260" spans="1:51" ht="21" customHeight="1" x14ac:dyDescent="0.15">
      <c r="Z260" s="9"/>
    </row>
    <row r="261" spans="1:51" x14ac:dyDescent="0.15">
      <c r="A261" s="31" t="s">
        <v>192</v>
      </c>
      <c r="Z261" s="9"/>
    </row>
    <row r="262" spans="1:51" ht="6.75" customHeight="1" x14ac:dyDescent="0.15">
      <c r="Z262" s="9"/>
    </row>
    <row r="263" spans="1:51" x14ac:dyDescent="0.15">
      <c r="B263" s="35" t="s">
        <v>193</v>
      </c>
      <c r="Z263" s="9"/>
      <c r="AA263" s="65" t="s">
        <v>199</v>
      </c>
      <c r="AB263" s="65"/>
      <c r="AC263" s="65"/>
      <c r="AD263" s="65"/>
      <c r="AE263" s="65"/>
      <c r="AF263" s="65"/>
      <c r="AG263" s="65"/>
      <c r="AH263" s="65"/>
      <c r="AI263" s="65"/>
      <c r="AJ263" s="65"/>
      <c r="AK263" s="65"/>
      <c r="AL263" s="65"/>
      <c r="AM263" s="65"/>
      <c r="AN263" s="65"/>
      <c r="AO263" s="65"/>
      <c r="AP263" s="65"/>
      <c r="AQ263" s="65"/>
      <c r="AR263" s="65"/>
      <c r="AS263" s="65"/>
      <c r="AT263" s="65"/>
      <c r="AU263" s="65"/>
      <c r="AV263" s="65"/>
    </row>
    <row r="264" spans="1:51" ht="6.75" customHeight="1" x14ac:dyDescent="0.15">
      <c r="Z264" s="9"/>
    </row>
    <row r="265" spans="1:51" x14ac:dyDescent="0.15">
      <c r="C265" s="1" t="s">
        <v>194</v>
      </c>
      <c r="Z265" s="9"/>
    </row>
    <row r="266" spans="1:51" ht="6.75" customHeight="1" x14ac:dyDescent="0.15">
      <c r="Z266" s="9"/>
    </row>
    <row r="267" spans="1:51" x14ac:dyDescent="0.15">
      <c r="B267" s="2" t="s">
        <v>233</v>
      </c>
      <c r="Z267" s="9"/>
      <c r="AA267" s="65" t="s">
        <v>200</v>
      </c>
      <c r="AB267" s="65"/>
      <c r="AC267" s="65"/>
      <c r="AD267" s="65"/>
      <c r="AE267" s="65"/>
      <c r="AF267" s="65"/>
      <c r="AG267" s="65"/>
      <c r="AH267" s="65"/>
      <c r="AI267" s="65"/>
      <c r="AJ267" s="65"/>
      <c r="AK267" s="65"/>
      <c r="AL267" s="65"/>
      <c r="AM267" s="65"/>
      <c r="AN267" s="65"/>
      <c r="AO267" s="65"/>
      <c r="AP267" s="65"/>
      <c r="AQ267" s="65"/>
      <c r="AR267" s="65"/>
      <c r="AS267" s="65"/>
      <c r="AT267" s="65"/>
      <c r="AU267" s="65"/>
      <c r="AV267" s="65"/>
    </row>
    <row r="268" spans="1:51" ht="6.75" customHeight="1" thickBot="1" x14ac:dyDescent="0.2">
      <c r="Z268" s="9"/>
    </row>
    <row r="269" spans="1:51" ht="14.25" thickBot="1" x14ac:dyDescent="0.2">
      <c r="C269" s="36"/>
      <c r="D269" s="45"/>
      <c r="E269" s="36" t="s">
        <v>404</v>
      </c>
      <c r="F269" s="36"/>
      <c r="P269" s="47" t="s">
        <v>407</v>
      </c>
      <c r="Z269" s="9"/>
      <c r="AY269" t="b">
        <f>ISBLANK(D269)</f>
        <v>1</v>
      </c>
    </row>
    <row r="270" spans="1:51" ht="6.75" customHeight="1" x14ac:dyDescent="0.15">
      <c r="C270" s="35"/>
      <c r="Z270" s="9"/>
    </row>
    <row r="271" spans="1:51" x14ac:dyDescent="0.15">
      <c r="C271" s="36"/>
      <c r="D271" s="46" t="s">
        <v>490</v>
      </c>
      <c r="K271" s="260"/>
      <c r="L271" s="260"/>
      <c r="M271" s="260"/>
      <c r="N271" s="36"/>
      <c r="R271" s="260"/>
      <c r="S271" s="260"/>
      <c r="Z271" s="9"/>
    </row>
    <row r="272" spans="1:51" ht="7.5" customHeight="1" thickBot="1" x14ac:dyDescent="0.2">
      <c r="Z272" s="9"/>
    </row>
    <row r="273" spans="2:51" ht="14.25" thickBot="1" x14ac:dyDescent="0.2">
      <c r="E273" s="268" t="s">
        <v>487</v>
      </c>
      <c r="F273" s="268"/>
      <c r="G273" s="268"/>
      <c r="H273" s="269"/>
      <c r="I273" s="77">
        <v>0</v>
      </c>
      <c r="J273" s="78"/>
      <c r="K273" s="2" t="s">
        <v>0</v>
      </c>
      <c r="N273" s="47" t="s">
        <v>407</v>
      </c>
      <c r="U273" s="35"/>
      <c r="Z273" s="9"/>
      <c r="AW273" t="b">
        <f>NOT(D269=1)</f>
        <v>1</v>
      </c>
      <c r="AY273" t="b">
        <f>AND(NOT(AW273),ISBLANK(I273))</f>
        <v>0</v>
      </c>
    </row>
    <row r="274" spans="2:51" ht="20.25" customHeight="1" x14ac:dyDescent="0.15">
      <c r="Z274" s="9"/>
    </row>
    <row r="275" spans="2:51" x14ac:dyDescent="0.15">
      <c r="B275" s="2" t="s">
        <v>234</v>
      </c>
      <c r="Z275" s="9"/>
    </row>
    <row r="276" spans="2:51" ht="6.75" customHeight="1" thickBot="1" x14ac:dyDescent="0.2">
      <c r="Z276" s="9"/>
    </row>
    <row r="277" spans="2:51" ht="14.25" thickBot="1" x14ac:dyDescent="0.2">
      <c r="C277" s="36"/>
      <c r="D277" s="45"/>
      <c r="E277" s="36" t="s">
        <v>404</v>
      </c>
      <c r="F277" s="36"/>
      <c r="P277" s="47" t="s">
        <v>407</v>
      </c>
      <c r="Z277" s="9"/>
      <c r="AY277" t="b">
        <f>ISBLANK(D277)</f>
        <v>1</v>
      </c>
    </row>
    <row r="278" spans="2:51" ht="6.75" customHeight="1" x14ac:dyDescent="0.15">
      <c r="C278" s="35"/>
      <c r="Z278" s="9"/>
    </row>
    <row r="279" spans="2:51" x14ac:dyDescent="0.15">
      <c r="C279" s="36"/>
      <c r="D279" s="46" t="s">
        <v>490</v>
      </c>
      <c r="K279" s="260"/>
      <c r="L279" s="260"/>
      <c r="M279" s="260"/>
      <c r="N279" s="36"/>
      <c r="R279" s="260"/>
      <c r="S279" s="260"/>
      <c r="Z279" s="9"/>
    </row>
    <row r="280" spans="2:51" ht="7.5" customHeight="1" thickBot="1" x14ac:dyDescent="0.2">
      <c r="Z280" s="9"/>
    </row>
    <row r="281" spans="2:51" ht="14.25" thickBot="1" x14ac:dyDescent="0.2">
      <c r="E281" s="266" t="s">
        <v>486</v>
      </c>
      <c r="F281" s="266"/>
      <c r="G281" s="266"/>
      <c r="H281" s="267"/>
      <c r="I281" s="77">
        <v>0</v>
      </c>
      <c r="J281" s="78"/>
      <c r="K281" s="2" t="s">
        <v>0</v>
      </c>
      <c r="N281" s="47" t="s">
        <v>407</v>
      </c>
      <c r="U281" s="35"/>
      <c r="Z281" s="9"/>
      <c r="AW281" t="b">
        <f>NOT(D277=1)</f>
        <v>1</v>
      </c>
      <c r="AY281" t="b">
        <f>AND(NOT(AW281),ISBLANK(I281))</f>
        <v>0</v>
      </c>
    </row>
    <row r="282" spans="2:51" ht="20.25" customHeight="1" x14ac:dyDescent="0.15">
      <c r="Z282" s="9"/>
    </row>
    <row r="283" spans="2:51" x14ac:dyDescent="0.15">
      <c r="B283" t="s">
        <v>195</v>
      </c>
      <c r="Z283" s="9"/>
      <c r="AA283" s="65" t="s">
        <v>201</v>
      </c>
      <c r="AB283" s="65"/>
      <c r="AC283" s="65"/>
      <c r="AD283" s="65"/>
      <c r="AE283" s="65"/>
      <c r="AF283" s="65"/>
      <c r="AG283" s="65"/>
      <c r="AH283" s="65"/>
      <c r="AI283" s="65"/>
      <c r="AJ283" s="65"/>
      <c r="AK283" s="65"/>
      <c r="AL283" s="65"/>
      <c r="AM283" s="65"/>
      <c r="AN283" s="65"/>
      <c r="AO283" s="65"/>
      <c r="AP283" s="65"/>
      <c r="AQ283" s="65"/>
      <c r="AR283" s="65"/>
      <c r="AS283" s="65"/>
      <c r="AT283" s="65"/>
      <c r="AU283" s="65"/>
      <c r="AV283" s="65"/>
    </row>
    <row r="284" spans="2:51" ht="6.75" customHeight="1" x14ac:dyDescent="0.15">
      <c r="Z284" s="9"/>
    </row>
    <row r="285" spans="2:51" x14ac:dyDescent="0.15">
      <c r="C285" s="2" t="s">
        <v>196</v>
      </c>
      <c r="Z285" s="9"/>
      <c r="AA285" s="65" t="s">
        <v>202</v>
      </c>
      <c r="AB285" s="65"/>
      <c r="AC285" s="65"/>
      <c r="AD285" s="65"/>
      <c r="AE285" s="65"/>
      <c r="AF285" s="65"/>
      <c r="AG285" s="65"/>
      <c r="AH285" s="65"/>
      <c r="AI285" s="65"/>
      <c r="AJ285" s="65"/>
      <c r="AK285" s="65"/>
      <c r="AL285" s="65"/>
      <c r="AM285" s="65"/>
      <c r="AN285" s="65"/>
      <c r="AO285" s="65"/>
      <c r="AP285" s="65"/>
      <c r="AQ285" s="65"/>
      <c r="AR285" s="65"/>
      <c r="AS285" s="65"/>
      <c r="AT285" s="65"/>
      <c r="AU285" s="65"/>
      <c r="AV285" s="65"/>
    </row>
    <row r="286" spans="2:51" ht="6.75" customHeight="1" thickBot="1" x14ac:dyDescent="0.2">
      <c r="Z286" s="9"/>
    </row>
    <row r="287" spans="2:51" ht="14.25" thickBot="1" x14ac:dyDescent="0.2">
      <c r="C287" s="36"/>
      <c r="D287" s="45"/>
      <c r="E287" s="36" t="s">
        <v>404</v>
      </c>
      <c r="F287" s="36"/>
      <c r="P287" s="47" t="s">
        <v>407</v>
      </c>
      <c r="Z287" s="9"/>
      <c r="AA287" s="65" t="s">
        <v>203</v>
      </c>
      <c r="AB287" s="65"/>
      <c r="AC287" s="65"/>
      <c r="AD287" s="65"/>
      <c r="AE287" s="65"/>
      <c r="AF287" s="65"/>
      <c r="AG287" s="65"/>
      <c r="AH287" s="65"/>
      <c r="AI287" s="65"/>
      <c r="AJ287" s="65"/>
      <c r="AK287" s="65"/>
      <c r="AL287" s="65"/>
      <c r="AM287" s="65"/>
      <c r="AN287" s="65"/>
      <c r="AO287" s="65"/>
      <c r="AP287" s="65"/>
      <c r="AQ287" s="65"/>
      <c r="AR287" s="65"/>
      <c r="AS287" s="65"/>
      <c r="AT287" s="65"/>
      <c r="AU287" s="65"/>
      <c r="AV287" s="65"/>
      <c r="AY287" t="b">
        <f>ISBLANK(D287)</f>
        <v>1</v>
      </c>
    </row>
    <row r="288" spans="2:51" ht="6.75" customHeight="1" x14ac:dyDescent="0.15">
      <c r="C288" s="35"/>
      <c r="Z288" s="9"/>
    </row>
    <row r="289" spans="2:54" x14ac:dyDescent="0.15">
      <c r="C289" s="36"/>
      <c r="D289" s="46" t="s">
        <v>490</v>
      </c>
      <c r="K289" s="260"/>
      <c r="L289" s="260"/>
      <c r="M289" s="260"/>
      <c r="N289" s="36"/>
      <c r="R289" s="260"/>
      <c r="S289" s="260"/>
      <c r="Z289" s="9"/>
    </row>
    <row r="290" spans="2:54" ht="7.5" customHeight="1" thickBot="1" x14ac:dyDescent="0.2">
      <c r="Z290" s="9"/>
    </row>
    <row r="291" spans="2:54" ht="14.25" thickBot="1" x14ac:dyDescent="0.2">
      <c r="E291" s="268" t="s">
        <v>486</v>
      </c>
      <c r="F291" s="268"/>
      <c r="G291" s="268"/>
      <c r="H291" s="269"/>
      <c r="I291" s="77">
        <v>0</v>
      </c>
      <c r="J291" s="78"/>
      <c r="K291" s="2" t="s">
        <v>0</v>
      </c>
      <c r="N291" s="47" t="s">
        <v>407</v>
      </c>
      <c r="U291" s="35"/>
      <c r="Z291" s="9"/>
      <c r="AW291" t="b">
        <f>NOT(D287=1)</f>
        <v>1</v>
      </c>
      <c r="AY291" t="b">
        <f>AND(NOT(AW291),ISBLANK(I291))</f>
        <v>0</v>
      </c>
    </row>
    <row r="292" spans="2:54" ht="20.25" customHeight="1" x14ac:dyDescent="0.15">
      <c r="Z292" s="9"/>
    </row>
    <row r="293" spans="2:54" x14ac:dyDescent="0.15">
      <c r="B293" t="s">
        <v>197</v>
      </c>
      <c r="Z293" s="9"/>
    </row>
    <row r="294" spans="2:54" ht="6.75" customHeight="1" x14ac:dyDescent="0.15">
      <c r="Z294" s="9"/>
    </row>
    <row r="295" spans="2:54" x14ac:dyDescent="0.15">
      <c r="C295" s="2" t="s">
        <v>198</v>
      </c>
      <c r="Z295" s="9"/>
      <c r="AA295" s="65" t="s">
        <v>204</v>
      </c>
      <c r="AB295" s="65"/>
      <c r="AC295" s="65"/>
      <c r="AD295" s="65"/>
      <c r="AE295" s="65"/>
      <c r="AF295" s="65"/>
      <c r="AG295" s="65"/>
      <c r="AH295" s="65"/>
      <c r="AI295" s="65"/>
      <c r="AJ295" s="65"/>
      <c r="AK295" s="65"/>
      <c r="AL295" s="65"/>
      <c r="AM295" s="65"/>
      <c r="AN295" s="65"/>
      <c r="AO295" s="65"/>
      <c r="AP295" s="65"/>
      <c r="AQ295" s="65"/>
      <c r="AR295" s="65"/>
      <c r="AS295" s="65"/>
      <c r="AT295" s="65"/>
      <c r="AU295" s="65"/>
      <c r="AV295" s="65"/>
    </row>
    <row r="296" spans="2:54" ht="6.75" customHeight="1" thickBot="1" x14ac:dyDescent="0.2">
      <c r="Z296" s="9"/>
    </row>
    <row r="297" spans="2:54" ht="14.25" thickBot="1" x14ac:dyDescent="0.2">
      <c r="C297" s="36"/>
      <c r="D297" s="45"/>
      <c r="E297" s="36" t="s">
        <v>404</v>
      </c>
      <c r="F297" s="36"/>
      <c r="P297" s="47" t="s">
        <v>407</v>
      </c>
      <c r="Z297" s="9"/>
      <c r="AA297" s="65" t="s">
        <v>534</v>
      </c>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t="b">
        <f>OR(C220=2,ISBLANK(C220))</f>
        <v>1</v>
      </c>
      <c r="AY297" t="b">
        <f>AND(NOT(AW297),ISBLANK(D297))</f>
        <v>0</v>
      </c>
      <c r="BA297">
        <v>1</v>
      </c>
      <c r="BB297">
        <v>2</v>
      </c>
    </row>
    <row r="298" spans="2:54" ht="6.75" customHeight="1" x14ac:dyDescent="0.15">
      <c r="C298" s="35"/>
      <c r="Z298" s="9"/>
    </row>
    <row r="299" spans="2:54" x14ac:dyDescent="0.15">
      <c r="C299" s="36"/>
      <c r="D299" s="46" t="s">
        <v>490</v>
      </c>
      <c r="K299" s="260"/>
      <c r="L299" s="260"/>
      <c r="M299" s="260"/>
      <c r="N299" s="36"/>
      <c r="R299" s="260"/>
      <c r="S299" s="260"/>
      <c r="Z299" s="9"/>
    </row>
    <row r="300" spans="2:54" ht="7.5" customHeight="1" thickBot="1" x14ac:dyDescent="0.2">
      <c r="Z300" s="9"/>
    </row>
    <row r="301" spans="2:54" ht="14.25" thickBot="1" x14ac:dyDescent="0.2">
      <c r="E301" s="266" t="s">
        <v>488</v>
      </c>
      <c r="F301" s="266"/>
      <c r="G301" s="266"/>
      <c r="H301" s="267"/>
      <c r="I301" s="77">
        <v>0</v>
      </c>
      <c r="J301" s="78"/>
      <c r="K301" s="2" t="s">
        <v>0</v>
      </c>
      <c r="N301" s="47" t="s">
        <v>407</v>
      </c>
      <c r="U301" s="35"/>
      <c r="Z301" s="9"/>
      <c r="AW301" t="b">
        <f>NOT(D297=1)</f>
        <v>1</v>
      </c>
      <c r="AY301" t="b">
        <f>AND(NOT(AW301),ISBLANK(I301))</f>
        <v>0</v>
      </c>
    </row>
    <row r="302" spans="2:54" ht="20.25" customHeight="1" x14ac:dyDescent="0.15">
      <c r="Z302" s="9"/>
    </row>
    <row r="303" spans="2:54" x14ac:dyDescent="0.15">
      <c r="B303" t="s">
        <v>205</v>
      </c>
      <c r="Z303" s="9"/>
      <c r="AA303" s="65" t="s">
        <v>211</v>
      </c>
      <c r="AB303" s="65"/>
      <c r="AC303" s="65"/>
      <c r="AD303" s="65"/>
      <c r="AE303" s="65"/>
      <c r="AF303" s="65"/>
      <c r="AG303" s="65"/>
      <c r="AH303" s="65"/>
      <c r="AI303" s="65"/>
      <c r="AJ303" s="65"/>
      <c r="AK303" s="65"/>
      <c r="AL303" s="65"/>
      <c r="AM303" s="65"/>
      <c r="AN303" s="65"/>
      <c r="AO303" s="65"/>
      <c r="AP303" s="65"/>
      <c r="AQ303" s="65"/>
      <c r="AR303" s="65"/>
      <c r="AS303" s="65"/>
      <c r="AT303" s="65"/>
      <c r="AU303" s="65"/>
      <c r="AV303" s="65"/>
    </row>
    <row r="304" spans="2:54" ht="6.75" customHeight="1" x14ac:dyDescent="0.15">
      <c r="Z304" s="9"/>
    </row>
    <row r="305" spans="2:51" x14ac:dyDescent="0.15">
      <c r="C305" s="1" t="s">
        <v>206</v>
      </c>
      <c r="Z305" s="9"/>
      <c r="AA305" s="65" t="s">
        <v>212</v>
      </c>
      <c r="AB305" s="65"/>
      <c r="AC305" s="65"/>
      <c r="AD305" s="65"/>
      <c r="AE305" s="65"/>
      <c r="AF305" s="65"/>
      <c r="AG305" s="65"/>
      <c r="AH305" s="65"/>
      <c r="AI305" s="65"/>
      <c r="AJ305" s="65"/>
      <c r="AK305" s="65"/>
      <c r="AL305" s="65"/>
      <c r="AM305" s="65"/>
      <c r="AN305" s="65"/>
      <c r="AO305" s="65"/>
      <c r="AP305" s="65"/>
      <c r="AQ305" s="65"/>
      <c r="AR305" s="65"/>
      <c r="AS305" s="65"/>
      <c r="AT305" s="65"/>
      <c r="AU305" s="65"/>
      <c r="AV305" s="65"/>
    </row>
    <row r="306" spans="2:51" ht="6.75" customHeight="1" thickBot="1" x14ac:dyDescent="0.2">
      <c r="Z306" s="9"/>
    </row>
    <row r="307" spans="2:51" ht="14.25" thickBot="1" x14ac:dyDescent="0.2">
      <c r="C307" s="36"/>
      <c r="D307" s="45"/>
      <c r="E307" s="36" t="s">
        <v>404</v>
      </c>
      <c r="F307" s="36"/>
      <c r="P307" s="47" t="s">
        <v>407</v>
      </c>
      <c r="Z307" s="9"/>
      <c r="AA307" s="65"/>
      <c r="AB307" s="65"/>
      <c r="AC307" s="65"/>
      <c r="AD307" s="65"/>
      <c r="AE307" s="65"/>
      <c r="AF307" s="65"/>
      <c r="AG307" s="65"/>
      <c r="AH307" s="65"/>
      <c r="AI307" s="65"/>
      <c r="AJ307" s="65"/>
      <c r="AK307" s="65"/>
      <c r="AL307" s="65"/>
      <c r="AM307" s="65"/>
      <c r="AN307" s="65"/>
      <c r="AO307" s="65"/>
      <c r="AP307" s="65"/>
      <c r="AQ307" s="65"/>
      <c r="AR307" s="65"/>
      <c r="AS307" s="65"/>
      <c r="AT307" s="65"/>
      <c r="AU307" s="65"/>
      <c r="AV307" s="65"/>
      <c r="AY307" t="b">
        <f>ISBLANK(D307)</f>
        <v>1</v>
      </c>
    </row>
    <row r="308" spans="2:51" ht="6.75" customHeight="1" x14ac:dyDescent="0.15">
      <c r="C308" s="35"/>
      <c r="Z308" s="9"/>
    </row>
    <row r="309" spans="2:51" x14ac:dyDescent="0.15">
      <c r="C309" s="36"/>
      <c r="D309" s="46" t="s">
        <v>490</v>
      </c>
      <c r="K309" s="260"/>
      <c r="L309" s="260"/>
      <c r="M309" s="260"/>
      <c r="N309" s="36"/>
      <c r="R309" s="260"/>
      <c r="S309" s="260"/>
      <c r="Z309" s="9"/>
    </row>
    <row r="310" spans="2:51" ht="7.5" customHeight="1" thickBot="1" x14ac:dyDescent="0.2">
      <c r="Z310" s="9"/>
    </row>
    <row r="311" spans="2:51" ht="14.25" thickBot="1" x14ac:dyDescent="0.2">
      <c r="E311" s="266" t="s">
        <v>486</v>
      </c>
      <c r="F311" s="266"/>
      <c r="G311" s="266"/>
      <c r="H311" s="267"/>
      <c r="I311" s="77">
        <v>0</v>
      </c>
      <c r="J311" s="78"/>
      <c r="K311" s="2" t="s">
        <v>0</v>
      </c>
      <c r="N311" s="47" t="s">
        <v>407</v>
      </c>
      <c r="U311" s="35"/>
      <c r="Z311" s="9"/>
      <c r="AW311" t="b">
        <f>NOT(D307=1)</f>
        <v>1</v>
      </c>
      <c r="AY311" t="b">
        <f>AND(NOT(AW311),ISBLANK(I311))</f>
        <v>0</v>
      </c>
    </row>
    <row r="312" spans="2:51" ht="20.25" customHeight="1" x14ac:dyDescent="0.15">
      <c r="Z312" s="9"/>
    </row>
    <row r="313" spans="2:51" x14ac:dyDescent="0.15">
      <c r="B313" t="s">
        <v>207</v>
      </c>
      <c r="Z313" s="9"/>
      <c r="AA313" s="65" t="s">
        <v>209</v>
      </c>
      <c r="AB313" s="65"/>
      <c r="AC313" s="65"/>
      <c r="AD313" s="65"/>
      <c r="AE313" s="65"/>
      <c r="AF313" s="65"/>
      <c r="AG313" s="65"/>
      <c r="AH313" s="65"/>
      <c r="AI313" s="65"/>
      <c r="AJ313" s="65"/>
      <c r="AK313" s="65"/>
      <c r="AL313" s="65"/>
      <c r="AM313" s="65"/>
      <c r="AN313" s="65"/>
      <c r="AO313" s="65"/>
      <c r="AP313" s="65"/>
      <c r="AQ313" s="65"/>
      <c r="AR313" s="65"/>
      <c r="AS313" s="65"/>
      <c r="AT313" s="65"/>
      <c r="AU313" s="65"/>
      <c r="AV313" s="65"/>
    </row>
    <row r="314" spans="2:51" ht="6.75" customHeight="1" x14ac:dyDescent="0.15">
      <c r="Z314" s="9"/>
    </row>
    <row r="315" spans="2:51" ht="13.5" customHeight="1" x14ac:dyDescent="0.15">
      <c r="C315" s="2" t="s">
        <v>208</v>
      </c>
      <c r="Z315" s="9"/>
      <c r="AA315" s="65" t="s">
        <v>210</v>
      </c>
      <c r="AB315" s="65"/>
      <c r="AC315" s="65"/>
      <c r="AD315" s="65"/>
      <c r="AE315" s="65"/>
      <c r="AF315" s="65"/>
      <c r="AG315" s="65"/>
      <c r="AH315" s="65"/>
      <c r="AI315" s="65"/>
      <c r="AJ315" s="65"/>
      <c r="AK315" s="65"/>
      <c r="AL315" s="65"/>
      <c r="AM315" s="65"/>
      <c r="AN315" s="65"/>
      <c r="AO315" s="65"/>
      <c r="AP315" s="65"/>
      <c r="AQ315" s="65"/>
      <c r="AR315" s="65"/>
      <c r="AS315" s="65"/>
      <c r="AT315" s="65"/>
      <c r="AU315" s="65"/>
      <c r="AV315" s="65"/>
    </row>
    <row r="316" spans="2:51" ht="6.75" customHeight="1" thickBot="1" x14ac:dyDescent="0.2">
      <c r="Z316" s="9"/>
    </row>
    <row r="317" spans="2:51" ht="14.25" thickBot="1" x14ac:dyDescent="0.2">
      <c r="C317" s="36"/>
      <c r="D317" s="45"/>
      <c r="E317" s="36" t="s">
        <v>404</v>
      </c>
      <c r="F317" s="36"/>
      <c r="P317" s="47" t="s">
        <v>407</v>
      </c>
      <c r="Z317" s="9"/>
      <c r="AA317" s="65"/>
      <c r="AB317" s="65"/>
      <c r="AC317" s="65"/>
      <c r="AD317" s="65"/>
      <c r="AE317" s="65"/>
      <c r="AF317" s="65"/>
      <c r="AG317" s="65"/>
      <c r="AH317" s="65"/>
      <c r="AI317" s="65"/>
      <c r="AJ317" s="65"/>
      <c r="AK317" s="65"/>
      <c r="AL317" s="65"/>
      <c r="AM317" s="65"/>
      <c r="AN317" s="65"/>
      <c r="AO317" s="65"/>
      <c r="AP317" s="65"/>
      <c r="AQ317" s="65"/>
      <c r="AR317" s="65"/>
      <c r="AS317" s="65"/>
      <c r="AT317" s="65"/>
      <c r="AU317" s="65"/>
      <c r="AV317" s="65"/>
      <c r="AY317" t="b">
        <f>ISBLANK(D317)</f>
        <v>1</v>
      </c>
    </row>
    <row r="318" spans="2:51" ht="6.75" customHeight="1" x14ac:dyDescent="0.15">
      <c r="C318" s="35"/>
      <c r="Z318" s="9"/>
    </row>
    <row r="319" spans="2:51" x14ac:dyDescent="0.15">
      <c r="C319" s="36"/>
      <c r="D319" s="46" t="s">
        <v>490</v>
      </c>
      <c r="K319" s="260"/>
      <c r="L319" s="260"/>
      <c r="M319" s="260"/>
      <c r="N319" s="36"/>
      <c r="R319" s="260"/>
      <c r="S319" s="260"/>
      <c r="Z319" s="9"/>
    </row>
    <row r="320" spans="2:51" ht="7.5" customHeight="1" thickBot="1" x14ac:dyDescent="0.2">
      <c r="Z320" s="9"/>
    </row>
    <row r="321" spans="1:51" ht="14.25" thickBot="1" x14ac:dyDescent="0.2">
      <c r="E321" s="266" t="s">
        <v>486</v>
      </c>
      <c r="F321" s="266"/>
      <c r="G321" s="266"/>
      <c r="H321" s="267"/>
      <c r="I321" s="77">
        <v>0</v>
      </c>
      <c r="J321" s="78"/>
      <c r="K321" s="2" t="s">
        <v>0</v>
      </c>
      <c r="N321" s="47" t="s">
        <v>407</v>
      </c>
      <c r="U321" s="35"/>
      <c r="Z321" s="9"/>
      <c r="AW321" t="b">
        <f>NOT(D317=1)</f>
        <v>1</v>
      </c>
      <c r="AY321" t="b">
        <f>AND(NOT(AW321),ISBLANK(I321))</f>
        <v>0</v>
      </c>
    </row>
    <row r="322" spans="1:51" x14ac:dyDescent="0.15">
      <c r="Z322" s="9"/>
    </row>
    <row r="323" spans="1:51" x14ac:dyDescent="0.15">
      <c r="Z323" s="9"/>
    </row>
    <row r="324" spans="1:51" ht="6.75" customHeight="1" x14ac:dyDescent="0.15">
      <c r="Z324" s="9"/>
    </row>
    <row r="325" spans="1:51" x14ac:dyDescent="0.15">
      <c r="A325" s="31" t="s">
        <v>213</v>
      </c>
      <c r="Z325" s="9"/>
    </row>
    <row r="326" spans="1:51" ht="6.75" customHeight="1" x14ac:dyDescent="0.15">
      <c r="Z326" s="9"/>
    </row>
    <row r="327" spans="1:51" x14ac:dyDescent="0.15">
      <c r="B327" t="s">
        <v>451</v>
      </c>
      <c r="Z327" s="9"/>
      <c r="AA327" s="65" t="s">
        <v>218</v>
      </c>
      <c r="AB327" s="65"/>
      <c r="AC327" s="65"/>
      <c r="AD327" s="65"/>
      <c r="AE327" s="65"/>
      <c r="AF327" s="65"/>
      <c r="AG327" s="65"/>
      <c r="AH327" s="65"/>
      <c r="AI327" s="65"/>
      <c r="AJ327" s="65"/>
      <c r="AK327" s="65"/>
      <c r="AL327" s="65"/>
      <c r="AM327" s="65"/>
      <c r="AN327" s="65"/>
      <c r="AO327" s="65"/>
      <c r="AP327" s="65"/>
      <c r="AQ327" s="65"/>
      <c r="AR327" s="65"/>
      <c r="AS327" s="65"/>
      <c r="AT327" s="65"/>
      <c r="AU327" s="65"/>
      <c r="AV327" s="65"/>
    </row>
    <row r="328" spans="1:51" ht="6.75" customHeight="1" thickBot="1" x14ac:dyDescent="0.2">
      <c r="Z328" s="9"/>
    </row>
    <row r="329" spans="1:51" ht="14.25" thickBot="1" x14ac:dyDescent="0.2">
      <c r="C329" s="45"/>
      <c r="D329" s="36" t="s">
        <v>413</v>
      </c>
      <c r="J329" s="47"/>
      <c r="K329" s="47" t="s">
        <v>407</v>
      </c>
      <c r="Z329" s="9"/>
      <c r="AY329" t="b">
        <f>ISBLANK(C329)</f>
        <v>1</v>
      </c>
    </row>
    <row r="330" spans="1:51" ht="6.75" customHeight="1" x14ac:dyDescent="0.15">
      <c r="Z330" s="9"/>
    </row>
    <row r="331" spans="1:51" x14ac:dyDescent="0.15">
      <c r="C331" s="36"/>
      <c r="D331" s="46" t="s">
        <v>414</v>
      </c>
      <c r="K331" s="260"/>
      <c r="L331" s="260"/>
      <c r="M331" s="260"/>
      <c r="N331" s="36"/>
      <c r="R331" s="260"/>
      <c r="S331" s="260"/>
      <c r="Z331" s="9"/>
    </row>
    <row r="332" spans="1:51" ht="6.75" customHeight="1" x14ac:dyDescent="0.15">
      <c r="C332" s="35"/>
      <c r="Z332" s="9"/>
    </row>
    <row r="333" spans="1:51" x14ac:dyDescent="0.15">
      <c r="B333" t="s">
        <v>452</v>
      </c>
      <c r="Z333" s="9"/>
      <c r="AA333" s="65" t="s">
        <v>356</v>
      </c>
      <c r="AB333" s="65"/>
      <c r="AC333" s="65"/>
      <c r="AD333" s="65"/>
      <c r="AE333" s="65"/>
      <c r="AF333" s="65"/>
      <c r="AG333" s="65"/>
      <c r="AH333" s="65"/>
      <c r="AI333" s="65"/>
      <c r="AJ333" s="65"/>
      <c r="AK333" s="65"/>
      <c r="AL333" s="65"/>
      <c r="AM333" s="65"/>
      <c r="AN333" s="65"/>
      <c r="AO333" s="65"/>
      <c r="AP333" s="65"/>
      <c r="AQ333" s="65"/>
      <c r="AR333" s="65"/>
      <c r="AS333" s="65"/>
      <c r="AT333" s="65"/>
      <c r="AU333" s="65"/>
      <c r="AV333" s="65"/>
    </row>
    <row r="334" spans="1:51" ht="6.75" customHeight="1" thickBot="1" x14ac:dyDescent="0.2">
      <c r="Z334" s="9"/>
    </row>
    <row r="335" spans="1:51" ht="14.25" thickBot="1" x14ac:dyDescent="0.2">
      <c r="C335" s="36"/>
      <c r="E335" s="45"/>
      <c r="F335" s="36" t="s">
        <v>404</v>
      </c>
      <c r="G335" s="36"/>
      <c r="Q335" s="47" t="s">
        <v>407</v>
      </c>
      <c r="Z335" s="9"/>
      <c r="AA335" s="65" t="s">
        <v>357</v>
      </c>
      <c r="AB335" s="65"/>
      <c r="AC335" s="65"/>
      <c r="AD335" s="65"/>
      <c r="AE335" s="65"/>
      <c r="AF335" s="65"/>
      <c r="AG335" s="65"/>
      <c r="AH335" s="65"/>
      <c r="AI335" s="65"/>
      <c r="AJ335" s="65"/>
      <c r="AK335" s="65"/>
      <c r="AL335" s="65"/>
      <c r="AM335" s="65"/>
      <c r="AN335" s="65"/>
      <c r="AO335" s="65"/>
      <c r="AP335" s="65"/>
      <c r="AQ335" s="65"/>
      <c r="AR335" s="65"/>
      <c r="AS335" s="65"/>
      <c r="AT335" s="65"/>
      <c r="AU335" s="65"/>
      <c r="AV335" s="65"/>
      <c r="AY335" t="b">
        <f>AND(NOT(AW335),ISBLANK(E335))</f>
        <v>1</v>
      </c>
    </row>
    <row r="336" spans="1:51" ht="6.75" customHeight="1" x14ac:dyDescent="0.15">
      <c r="S336" s="260"/>
      <c r="T336" s="260"/>
      <c r="Z336" s="9"/>
    </row>
    <row r="337" spans="1:51" x14ac:dyDescent="0.15">
      <c r="E337" s="46" t="s">
        <v>490</v>
      </c>
      <c r="L337" s="260"/>
      <c r="M337" s="260"/>
      <c r="N337" s="260"/>
      <c r="O337" s="36"/>
      <c r="S337" s="260"/>
      <c r="T337" s="260"/>
      <c r="Z337" s="9"/>
      <c r="AA337" s="3"/>
      <c r="AB337" s="3"/>
      <c r="AC337" s="3"/>
      <c r="AD337" s="3"/>
      <c r="AE337" s="3"/>
      <c r="AF337" s="3"/>
      <c r="AG337" s="3"/>
      <c r="AH337" s="3"/>
      <c r="AI337" s="3"/>
      <c r="AJ337" s="3"/>
      <c r="AK337" s="3"/>
      <c r="AL337" s="3"/>
      <c r="AM337" s="3"/>
      <c r="AN337" s="3"/>
      <c r="AO337" s="3"/>
      <c r="AP337" s="3"/>
      <c r="AQ337" s="3"/>
      <c r="AR337" s="3"/>
      <c r="AS337" s="3"/>
      <c r="AT337" s="3"/>
      <c r="AU337" s="3"/>
      <c r="AV337" s="3"/>
    </row>
    <row r="338" spans="1:51" ht="6.75" customHeight="1" thickBot="1" x14ac:dyDescent="0.2">
      <c r="Z338" s="9"/>
    </row>
    <row r="339" spans="1:51" ht="14.25" thickBot="1" x14ac:dyDescent="0.2">
      <c r="F339" s="268" t="s">
        <v>486</v>
      </c>
      <c r="G339" s="268"/>
      <c r="H339" s="268"/>
      <c r="I339" s="269"/>
      <c r="J339" s="77">
        <v>0</v>
      </c>
      <c r="K339" s="78"/>
      <c r="L339" s="2" t="s">
        <v>0</v>
      </c>
      <c r="O339" s="47" t="s">
        <v>407</v>
      </c>
      <c r="T339" s="35"/>
      <c r="Z339" s="9"/>
      <c r="AW339" t="b">
        <f>NOT(E335=1)</f>
        <v>1</v>
      </c>
      <c r="AY339" t="b">
        <f>AND(NOT(AW339),ISBLANK(J339))</f>
        <v>0</v>
      </c>
    </row>
    <row r="340" spans="1:51" ht="20.25" customHeight="1" x14ac:dyDescent="0.15">
      <c r="Z340" s="9"/>
    </row>
    <row r="341" spans="1:51" x14ac:dyDescent="0.15">
      <c r="A341" s="31" t="s">
        <v>214</v>
      </c>
      <c r="Z341" s="9"/>
    </row>
    <row r="342" spans="1:51" ht="6.75" customHeight="1" x14ac:dyDescent="0.15">
      <c r="Z342" s="9"/>
    </row>
    <row r="343" spans="1:51" x14ac:dyDescent="0.15">
      <c r="B343" t="s">
        <v>215</v>
      </c>
      <c r="Z343" s="9"/>
    </row>
    <row r="344" spans="1:51" ht="6.75" customHeight="1" x14ac:dyDescent="0.15">
      <c r="Z344" s="9"/>
    </row>
    <row r="345" spans="1:51" x14ac:dyDescent="0.15">
      <c r="C345" s="1" t="s">
        <v>216</v>
      </c>
      <c r="Z345" s="9"/>
      <c r="AA345" s="65" t="s">
        <v>217</v>
      </c>
      <c r="AB345" s="65"/>
      <c r="AC345" s="65"/>
      <c r="AD345" s="65"/>
      <c r="AE345" s="65"/>
      <c r="AF345" s="65"/>
      <c r="AG345" s="65"/>
      <c r="AH345" s="65"/>
      <c r="AI345" s="65"/>
      <c r="AJ345" s="65"/>
      <c r="AK345" s="65"/>
      <c r="AL345" s="65"/>
      <c r="AM345" s="65"/>
      <c r="AN345" s="65"/>
      <c r="AO345" s="65"/>
      <c r="AP345" s="65"/>
      <c r="AQ345" s="65"/>
      <c r="AR345" s="65"/>
      <c r="AS345" s="65"/>
      <c r="AT345" s="65"/>
      <c r="AU345" s="65"/>
      <c r="AV345" s="65"/>
    </row>
    <row r="346" spans="1:51" ht="6.75" customHeight="1" thickBot="1" x14ac:dyDescent="0.2">
      <c r="Z346" s="9"/>
    </row>
    <row r="347" spans="1:51" ht="14.25" thickBot="1" x14ac:dyDescent="0.2">
      <c r="C347" s="36"/>
      <c r="D347" s="45"/>
      <c r="E347" s="36" t="s">
        <v>404</v>
      </c>
      <c r="F347" s="36"/>
      <c r="P347" s="47" t="s">
        <v>407</v>
      </c>
      <c r="Z347" s="9"/>
      <c r="AA347" s="65" t="s">
        <v>579</v>
      </c>
      <c r="AB347" s="65"/>
      <c r="AC347" s="65"/>
      <c r="AD347" s="65"/>
      <c r="AE347" s="65"/>
      <c r="AF347" s="65"/>
      <c r="AG347" s="65"/>
      <c r="AH347" s="65"/>
      <c r="AI347" s="65"/>
      <c r="AJ347" s="65"/>
      <c r="AK347" s="65"/>
      <c r="AL347" s="65"/>
      <c r="AM347" s="65"/>
      <c r="AN347" s="65"/>
      <c r="AO347" s="65"/>
      <c r="AP347" s="65"/>
      <c r="AQ347" s="65"/>
      <c r="AR347" s="65"/>
      <c r="AS347" s="65"/>
      <c r="AT347" s="65"/>
      <c r="AU347" s="65"/>
      <c r="AV347" s="65"/>
      <c r="AY347" t="b">
        <f>ISBLANK(D347)</f>
        <v>1</v>
      </c>
    </row>
    <row r="348" spans="1:51" ht="6.75" customHeight="1" x14ac:dyDescent="0.15">
      <c r="C348" s="35"/>
      <c r="Z348" s="9"/>
    </row>
    <row r="349" spans="1:51" x14ac:dyDescent="0.15">
      <c r="C349" s="36"/>
      <c r="D349" s="46" t="s">
        <v>490</v>
      </c>
      <c r="K349" s="260"/>
      <c r="L349" s="260"/>
      <c r="M349" s="260"/>
      <c r="N349" s="36"/>
      <c r="R349" s="260"/>
      <c r="S349" s="260"/>
      <c r="Z349" s="9"/>
      <c r="AA349" s="65"/>
      <c r="AB349" s="65"/>
      <c r="AC349" s="65"/>
      <c r="AD349" s="65"/>
      <c r="AE349" s="65"/>
      <c r="AF349" s="65"/>
      <c r="AG349" s="65"/>
      <c r="AH349" s="65"/>
      <c r="AI349" s="65"/>
      <c r="AJ349" s="65"/>
      <c r="AK349" s="65"/>
      <c r="AL349" s="65"/>
      <c r="AM349" s="65"/>
      <c r="AN349" s="65"/>
      <c r="AO349" s="65"/>
      <c r="AP349" s="65"/>
      <c r="AQ349" s="65"/>
      <c r="AR349" s="65"/>
      <c r="AS349" s="65"/>
      <c r="AT349" s="65"/>
      <c r="AU349" s="65"/>
      <c r="AV349" s="65"/>
    </row>
    <row r="350" spans="1:51" ht="7.5" customHeight="1" thickBot="1" x14ac:dyDescent="0.2">
      <c r="Z350" s="9"/>
    </row>
    <row r="351" spans="1:51" ht="14.25" thickBot="1" x14ac:dyDescent="0.2">
      <c r="E351" s="266" t="s">
        <v>486</v>
      </c>
      <c r="F351" s="266"/>
      <c r="G351" s="266"/>
      <c r="H351" s="267"/>
      <c r="I351" s="77">
        <v>0</v>
      </c>
      <c r="J351" s="78"/>
      <c r="K351" s="2" t="s">
        <v>0</v>
      </c>
      <c r="N351" s="47" t="s">
        <v>407</v>
      </c>
      <c r="U351" s="35"/>
      <c r="Z351" s="9"/>
      <c r="AW351" t="b">
        <f>NOT(D347=1)</f>
        <v>1</v>
      </c>
      <c r="AY351" t="b">
        <f>AND(NOT(AW351),ISBLANK(I351))</f>
        <v>0</v>
      </c>
    </row>
    <row r="352" spans="1:51" x14ac:dyDescent="0.15">
      <c r="Z352" s="9"/>
    </row>
    <row r="353" spans="2:54" x14ac:dyDescent="0.15">
      <c r="B353" t="s">
        <v>219</v>
      </c>
      <c r="Z353" s="9"/>
    </row>
    <row r="354" spans="2:54" ht="6.75" customHeight="1" x14ac:dyDescent="0.15">
      <c r="Z354" s="9"/>
    </row>
    <row r="355" spans="2:54" x14ac:dyDescent="0.15">
      <c r="B355" s="38" t="s">
        <v>221</v>
      </c>
      <c r="Z355" s="9"/>
    </row>
    <row r="356" spans="2:54" ht="6.75" customHeight="1" thickBot="1" x14ac:dyDescent="0.2">
      <c r="Z356" s="9"/>
    </row>
    <row r="357" spans="2:54" ht="14.25" thickBot="1" x14ac:dyDescent="0.2">
      <c r="C357" s="45"/>
      <c r="D357" s="36" t="s">
        <v>413</v>
      </c>
      <c r="J357" s="47"/>
      <c r="K357" s="47" t="s">
        <v>407</v>
      </c>
      <c r="Z357" s="9"/>
      <c r="AY357" t="b">
        <f>ISBLANK(C357)</f>
        <v>1</v>
      </c>
    </row>
    <row r="358" spans="2:54" ht="6.75" customHeight="1" x14ac:dyDescent="0.15">
      <c r="Z358" s="9"/>
    </row>
    <row r="359" spans="2:54" x14ac:dyDescent="0.15">
      <c r="C359" s="36"/>
      <c r="D359" s="46" t="s">
        <v>414</v>
      </c>
      <c r="K359" s="260"/>
      <c r="L359" s="260"/>
      <c r="M359" s="260"/>
      <c r="N359" s="36"/>
      <c r="R359" s="260"/>
      <c r="S359" s="260"/>
      <c r="Z359" s="9"/>
    </row>
    <row r="360" spans="2:54" ht="6.75" customHeight="1" x14ac:dyDescent="0.15">
      <c r="C360" s="35"/>
      <c r="Z360" s="9"/>
    </row>
    <row r="361" spans="2:54" x14ac:dyDescent="0.15">
      <c r="C361" s="36"/>
      <c r="D361" s="1" t="s">
        <v>220</v>
      </c>
      <c r="Z361" s="9"/>
    </row>
    <row r="362" spans="2:54" ht="6.75" customHeight="1" thickBot="1" x14ac:dyDescent="0.2">
      <c r="Z362" s="9"/>
    </row>
    <row r="363" spans="2:54" ht="14.25" thickBot="1" x14ac:dyDescent="0.2">
      <c r="C363" s="36"/>
      <c r="E363" s="45"/>
      <c r="F363" s="36" t="s">
        <v>404</v>
      </c>
      <c r="G363" s="36"/>
      <c r="Q363" s="47" t="s">
        <v>407</v>
      </c>
      <c r="Z363" s="9"/>
      <c r="AA363" s="3"/>
      <c r="AB363" s="3"/>
      <c r="AC363" s="3"/>
      <c r="AD363" s="3"/>
      <c r="AE363" s="3"/>
      <c r="AF363" s="3"/>
      <c r="AG363" s="3"/>
      <c r="AH363" s="3"/>
      <c r="AI363" s="3"/>
      <c r="AJ363" s="3"/>
      <c r="AK363" s="3"/>
      <c r="AL363" s="3"/>
      <c r="AM363" s="3"/>
      <c r="AN363" s="3"/>
      <c r="AO363" s="3"/>
      <c r="AP363" s="3"/>
      <c r="AQ363" s="3"/>
      <c r="AR363" s="3"/>
      <c r="AS363" s="3"/>
      <c r="AT363" s="3"/>
      <c r="AU363" s="3"/>
      <c r="AV363" s="3"/>
      <c r="AW363" t="b">
        <f>NOT(C357=1)</f>
        <v>1</v>
      </c>
      <c r="AY363" t="b">
        <f>AND(NOT(AW363),ISBLANK(E363))</f>
        <v>0</v>
      </c>
      <c r="BA363">
        <v>1</v>
      </c>
      <c r="BB363">
        <v>2</v>
      </c>
    </row>
    <row r="364" spans="2:54" ht="6.75" customHeight="1" x14ac:dyDescent="0.15">
      <c r="S364" s="260"/>
      <c r="T364" s="260"/>
      <c r="Z364" s="9"/>
    </row>
    <row r="365" spans="2:54" x14ac:dyDescent="0.15">
      <c r="E365" s="46" t="s">
        <v>490</v>
      </c>
      <c r="L365" s="260"/>
      <c r="M365" s="260"/>
      <c r="N365" s="260"/>
      <c r="O365" s="36"/>
      <c r="S365" s="260"/>
      <c r="T365" s="260"/>
      <c r="Z365" s="9"/>
      <c r="AA365" s="3"/>
      <c r="AB365" s="3"/>
      <c r="AC365" s="3"/>
      <c r="AD365" s="3"/>
      <c r="AE365" s="3"/>
      <c r="AF365" s="3"/>
      <c r="AG365" s="3"/>
      <c r="AH365" s="3"/>
      <c r="AI365" s="3"/>
      <c r="AJ365" s="3"/>
      <c r="AK365" s="3"/>
      <c r="AL365" s="3"/>
      <c r="AM365" s="3"/>
      <c r="AN365" s="3"/>
      <c r="AO365" s="3"/>
      <c r="AP365" s="3"/>
      <c r="AQ365" s="3"/>
      <c r="AR365" s="3"/>
      <c r="AS365" s="3"/>
      <c r="AT365" s="3"/>
      <c r="AU365" s="3"/>
      <c r="AV365" s="3"/>
    </row>
    <row r="366" spans="2:54" ht="6.75" customHeight="1" thickBot="1" x14ac:dyDescent="0.2">
      <c r="Z366" s="9"/>
    </row>
    <row r="367" spans="2:54" ht="14.25" thickBot="1" x14ac:dyDescent="0.2">
      <c r="F367" s="266" t="s">
        <v>486</v>
      </c>
      <c r="G367" s="266"/>
      <c r="H367" s="266"/>
      <c r="I367" s="267"/>
      <c r="J367" s="77">
        <v>0</v>
      </c>
      <c r="K367" s="78"/>
      <c r="L367" s="2" t="s">
        <v>0</v>
      </c>
      <c r="O367" s="47" t="s">
        <v>407</v>
      </c>
      <c r="T367" s="35"/>
      <c r="Z367" s="9"/>
      <c r="AW367" t="b">
        <f>NOT(AND(C357=1,E363=1))</f>
        <v>1</v>
      </c>
      <c r="AY367" t="b">
        <f>AND(NOT(AW367),ISBLANK(J367))</f>
        <v>0</v>
      </c>
    </row>
    <row r="368" spans="2:54" ht="6.75" customHeight="1" x14ac:dyDescent="0.15">
      <c r="Z368" s="9"/>
    </row>
    <row r="369" spans="2:54" ht="20.25" customHeight="1" x14ac:dyDescent="0.15">
      <c r="Z369" s="9"/>
    </row>
    <row r="370" spans="2:54" x14ac:dyDescent="0.15">
      <c r="B370" t="s">
        <v>223</v>
      </c>
      <c r="Z370" s="9"/>
    </row>
    <row r="371" spans="2:54" ht="6.75" customHeight="1" thickBot="1" x14ac:dyDescent="0.2">
      <c r="Z371" s="9"/>
    </row>
    <row r="372" spans="2:54" ht="14.25" thickBot="1" x14ac:dyDescent="0.2">
      <c r="C372" s="45"/>
      <c r="D372" s="36" t="s">
        <v>413</v>
      </c>
      <c r="J372" s="47"/>
      <c r="K372" s="47" t="s">
        <v>407</v>
      </c>
      <c r="Z372" s="9"/>
      <c r="AY372" t="b">
        <f>ISBLANK(C372)</f>
        <v>1</v>
      </c>
    </row>
    <row r="373" spans="2:54" ht="6.75" customHeight="1" x14ac:dyDescent="0.15">
      <c r="Z373" s="9"/>
    </row>
    <row r="374" spans="2:54" x14ac:dyDescent="0.15">
      <c r="C374" s="36"/>
      <c r="D374" s="46" t="s">
        <v>414</v>
      </c>
      <c r="K374" s="260"/>
      <c r="L374" s="260"/>
      <c r="M374" s="260"/>
      <c r="N374" s="36"/>
      <c r="R374" s="260"/>
      <c r="S374" s="260"/>
      <c r="Z374" s="9"/>
    </row>
    <row r="375" spans="2:54" ht="6.75" customHeight="1" x14ac:dyDescent="0.15">
      <c r="Z375" s="9"/>
    </row>
    <row r="376" spans="2:54" x14ac:dyDescent="0.15">
      <c r="D376" s="2" t="s">
        <v>222</v>
      </c>
      <c r="Z376" s="9"/>
    </row>
    <row r="377" spans="2:54" ht="6.75" customHeight="1" thickBot="1" x14ac:dyDescent="0.2">
      <c r="Z377" s="9"/>
    </row>
    <row r="378" spans="2:54" ht="14.25" thickBot="1" x14ac:dyDescent="0.2">
      <c r="C378" s="36"/>
      <c r="E378" s="45"/>
      <c r="F378" s="36" t="s">
        <v>404</v>
      </c>
      <c r="G378" s="36"/>
      <c r="Q378" s="47" t="s">
        <v>407</v>
      </c>
      <c r="Z378" s="9"/>
      <c r="AA378" s="3"/>
      <c r="AB378" s="3"/>
      <c r="AC378" s="3"/>
      <c r="AD378" s="3"/>
      <c r="AE378" s="3"/>
      <c r="AF378" s="3"/>
      <c r="AG378" s="3"/>
      <c r="AH378" s="3"/>
      <c r="AI378" s="3"/>
      <c r="AJ378" s="3"/>
      <c r="AK378" s="3"/>
      <c r="AL378" s="3"/>
      <c r="AM378" s="3"/>
      <c r="AN378" s="3"/>
      <c r="AO378" s="3"/>
      <c r="AP378" s="3"/>
      <c r="AQ378" s="3"/>
      <c r="AR378" s="3"/>
      <c r="AS378" s="3"/>
      <c r="AT378" s="3"/>
      <c r="AU378" s="3"/>
      <c r="AV378" s="3"/>
      <c r="AW378" t="b">
        <f>NOT(C372=1)</f>
        <v>1</v>
      </c>
      <c r="AY378" t="b">
        <f>AND(NOT(AW378),ISBLANK(E378))</f>
        <v>0</v>
      </c>
      <c r="BA378">
        <v>1</v>
      </c>
      <c r="BB378">
        <v>2</v>
      </c>
    </row>
    <row r="379" spans="2:54" ht="6.75" customHeight="1" x14ac:dyDescent="0.15">
      <c r="S379" s="260"/>
      <c r="T379" s="260"/>
      <c r="Z379" s="9"/>
    </row>
    <row r="380" spans="2:54" x14ac:dyDescent="0.15">
      <c r="E380" s="46" t="s">
        <v>490</v>
      </c>
      <c r="L380" s="260"/>
      <c r="M380" s="260"/>
      <c r="N380" s="260"/>
      <c r="O380" s="36"/>
      <c r="S380" s="260"/>
      <c r="T380" s="260"/>
      <c r="Z380" s="9"/>
      <c r="AA380" s="3"/>
      <c r="AB380" s="3"/>
      <c r="AC380" s="3"/>
      <c r="AD380" s="3"/>
      <c r="AE380" s="3"/>
      <c r="AF380" s="3"/>
      <c r="AG380" s="3"/>
      <c r="AH380" s="3"/>
      <c r="AI380" s="3"/>
      <c r="AJ380" s="3"/>
      <c r="AK380" s="3"/>
      <c r="AL380" s="3"/>
      <c r="AM380" s="3"/>
      <c r="AN380" s="3"/>
      <c r="AO380" s="3"/>
      <c r="AP380" s="3"/>
      <c r="AQ380" s="3"/>
      <c r="AR380" s="3"/>
      <c r="AS380" s="3"/>
      <c r="AT380" s="3"/>
      <c r="AU380" s="3"/>
      <c r="AV380" s="3"/>
    </row>
    <row r="381" spans="2:54" ht="6.75" customHeight="1" thickBot="1" x14ac:dyDescent="0.2">
      <c r="Z381" s="9"/>
    </row>
    <row r="382" spans="2:54" ht="14.25" thickBot="1" x14ac:dyDescent="0.2">
      <c r="F382" s="266" t="s">
        <v>486</v>
      </c>
      <c r="G382" s="266"/>
      <c r="H382" s="266"/>
      <c r="I382" s="267"/>
      <c r="J382" s="77">
        <v>0</v>
      </c>
      <c r="K382" s="78"/>
      <c r="L382" s="2" t="s">
        <v>0</v>
      </c>
      <c r="O382" s="47" t="s">
        <v>407</v>
      </c>
      <c r="T382" s="35"/>
      <c r="Z382" s="9"/>
      <c r="AW382" t="b">
        <f>NOT(AND(C372=1,E378=1))</f>
        <v>1</v>
      </c>
      <c r="AY382" t="b">
        <f>AND(NOT(AW382),ISBLANK(J382))</f>
        <v>0</v>
      </c>
    </row>
    <row r="383" spans="2:54" ht="20.25" customHeight="1" x14ac:dyDescent="0.15">
      <c r="Z383" s="9"/>
    </row>
    <row r="384" spans="2:54" x14ac:dyDescent="0.15">
      <c r="B384" t="s">
        <v>224</v>
      </c>
      <c r="Z384" s="9"/>
    </row>
    <row r="385" spans="3:54" ht="6.75" customHeight="1" x14ac:dyDescent="0.15">
      <c r="Z385" s="9"/>
    </row>
    <row r="386" spans="3:54" x14ac:dyDescent="0.15">
      <c r="C386" s="2" t="s">
        <v>225</v>
      </c>
      <c r="Z386" s="9"/>
    </row>
    <row r="387" spans="3:54" ht="6.75" customHeight="1" thickBot="1" x14ac:dyDescent="0.2">
      <c r="Z387" s="9"/>
    </row>
    <row r="388" spans="3:54" ht="14.25" thickBot="1" x14ac:dyDescent="0.2">
      <c r="C388" s="45"/>
      <c r="D388" s="47" t="s">
        <v>407</v>
      </c>
      <c r="Z388" s="9"/>
      <c r="AY388" t="b">
        <f>ISBLANK(C388)</f>
        <v>1</v>
      </c>
    </row>
    <row r="389" spans="3:54" ht="6.75" customHeight="1" x14ac:dyDescent="0.15">
      <c r="Z389" s="9"/>
    </row>
    <row r="390" spans="3:54" x14ac:dyDescent="0.15">
      <c r="D390" s="36" t="s">
        <v>226</v>
      </c>
      <c r="Z390" s="9"/>
    </row>
    <row r="391" spans="3:54" ht="6.75" customHeight="1" x14ac:dyDescent="0.15">
      <c r="Z391" s="9"/>
    </row>
    <row r="392" spans="3:54" x14ac:dyDescent="0.15">
      <c r="D392" s="36" t="s">
        <v>227</v>
      </c>
      <c r="Z392" s="9"/>
    </row>
    <row r="393" spans="3:54" ht="6.75" customHeight="1" x14ac:dyDescent="0.15">
      <c r="Z393" s="9"/>
    </row>
    <row r="394" spans="3:54" x14ac:dyDescent="0.15">
      <c r="D394" s="36" t="s">
        <v>228</v>
      </c>
      <c r="Z394" s="9"/>
    </row>
    <row r="395" spans="3:54" ht="6.75" customHeight="1" x14ac:dyDescent="0.15">
      <c r="Z395" s="9"/>
    </row>
    <row r="396" spans="3:54" x14ac:dyDescent="0.15">
      <c r="D396" s="36" t="s">
        <v>229</v>
      </c>
      <c r="Z396" s="9"/>
    </row>
    <row r="397" spans="3:54" ht="20.25" customHeight="1" x14ac:dyDescent="0.15">
      <c r="Z397" s="9"/>
    </row>
    <row r="398" spans="3:54" x14ac:dyDescent="0.15">
      <c r="C398" s="2" t="s">
        <v>230</v>
      </c>
      <c r="Z398" s="9"/>
    </row>
    <row r="399" spans="3:54" ht="6.75" customHeight="1" thickBot="1" x14ac:dyDescent="0.2">
      <c r="Z399" s="9"/>
    </row>
    <row r="400" spans="3:54" ht="14.25" thickBot="1" x14ac:dyDescent="0.2">
      <c r="C400" s="36"/>
      <c r="D400" s="45"/>
      <c r="E400" s="36" t="s">
        <v>404</v>
      </c>
      <c r="F400" s="36"/>
      <c r="P400" s="47" t="s">
        <v>407</v>
      </c>
      <c r="Z400" s="9"/>
      <c r="AA400" s="65" t="s">
        <v>575</v>
      </c>
      <c r="AB400" s="65"/>
      <c r="AC400" s="65"/>
      <c r="AD400" s="65"/>
      <c r="AE400" s="65"/>
      <c r="AF400" s="65"/>
      <c r="AG400" s="65"/>
      <c r="AH400" s="65"/>
      <c r="AI400" s="65"/>
      <c r="AJ400" s="65"/>
      <c r="AK400" s="65"/>
      <c r="AL400" s="65"/>
      <c r="AM400" s="65"/>
      <c r="AN400" s="65"/>
      <c r="AO400" s="65"/>
      <c r="AP400" s="65"/>
      <c r="AQ400" s="65"/>
      <c r="AR400" s="65"/>
      <c r="AS400" s="65"/>
      <c r="AT400" s="65"/>
      <c r="AU400" s="65"/>
      <c r="AV400" s="65"/>
      <c r="AW400" t="b">
        <f>OR(C388=4,C388="")</f>
        <v>1</v>
      </c>
      <c r="AY400" t="b">
        <f>AND(AND(C388&lt;&gt;4,C388&lt;&gt;""),ISBLANK(D400))</f>
        <v>0</v>
      </c>
      <c r="BA400">
        <v>1</v>
      </c>
      <c r="BB400">
        <v>2</v>
      </c>
    </row>
    <row r="401" spans="1:51" ht="6.75" customHeight="1" x14ac:dyDescent="0.15">
      <c r="C401" s="35"/>
      <c r="Z401" s="9"/>
    </row>
    <row r="402" spans="1:51" x14ac:dyDescent="0.15">
      <c r="C402" s="36"/>
      <c r="D402" s="46" t="s">
        <v>490</v>
      </c>
      <c r="K402" s="260"/>
      <c r="L402" s="260"/>
      <c r="M402" s="260"/>
      <c r="N402" s="36"/>
      <c r="R402" s="260"/>
      <c r="S402" s="260"/>
      <c r="Z402" s="9"/>
    </row>
    <row r="403" spans="1:51" ht="7.5" customHeight="1" thickBot="1" x14ac:dyDescent="0.2">
      <c r="Z403" s="9"/>
    </row>
    <row r="404" spans="1:51" ht="14.25" thickBot="1" x14ac:dyDescent="0.2">
      <c r="E404" s="266" t="s">
        <v>486</v>
      </c>
      <c r="F404" s="266"/>
      <c r="G404" s="266"/>
      <c r="H404" s="267"/>
      <c r="I404" s="77">
        <v>0</v>
      </c>
      <c r="J404" s="78"/>
      <c r="K404" s="2" t="s">
        <v>0</v>
      </c>
      <c r="N404" s="47" t="s">
        <v>407</v>
      </c>
      <c r="U404" s="35"/>
      <c r="Z404" s="9"/>
      <c r="AW404" t="b">
        <f>OR(AW400=TRUE,D400=2)</f>
        <v>1</v>
      </c>
      <c r="AY404" t="b">
        <f>AND(AW400=FALSE,D400=1,ISBLANK(I404))</f>
        <v>0</v>
      </c>
    </row>
    <row r="405" spans="1:51" x14ac:dyDescent="0.15">
      <c r="Z405" s="9"/>
    </row>
    <row r="406" spans="1:51" x14ac:dyDescent="0.15">
      <c r="Z406" s="9"/>
    </row>
    <row r="407" spans="1:51" x14ac:dyDescent="0.15">
      <c r="Z407" s="9"/>
    </row>
    <row r="408" spans="1:51" x14ac:dyDescent="0.15">
      <c r="Z408" s="9"/>
    </row>
    <row r="409" spans="1:51" x14ac:dyDescent="0.15">
      <c r="A409" s="31" t="s">
        <v>231</v>
      </c>
      <c r="Z409" s="9"/>
    </row>
    <row r="410" spans="1:51" ht="6.75" customHeight="1" x14ac:dyDescent="0.15">
      <c r="Z410" s="9"/>
    </row>
    <row r="411" spans="1:51" x14ac:dyDescent="0.15">
      <c r="B411" t="s">
        <v>232</v>
      </c>
      <c r="Z411" s="9"/>
      <c r="AA411" s="65" t="s">
        <v>247</v>
      </c>
      <c r="AB411" s="65"/>
      <c r="AC411" s="65"/>
      <c r="AD411" s="65"/>
      <c r="AE411" s="65"/>
      <c r="AF411" s="65"/>
      <c r="AG411" s="65"/>
      <c r="AH411" s="65"/>
      <c r="AI411" s="65"/>
      <c r="AJ411" s="65"/>
      <c r="AK411" s="65"/>
      <c r="AL411" s="65"/>
      <c r="AM411" s="65"/>
      <c r="AN411" s="65"/>
      <c r="AO411" s="65"/>
      <c r="AP411" s="65"/>
      <c r="AQ411" s="65"/>
      <c r="AR411" s="65"/>
      <c r="AS411" s="65"/>
      <c r="AT411" s="65"/>
      <c r="AU411" s="65"/>
      <c r="AV411" s="65"/>
    </row>
    <row r="412" spans="1:51" ht="6.75" customHeight="1" thickBot="1" x14ac:dyDescent="0.2">
      <c r="Z412" s="9"/>
    </row>
    <row r="413" spans="1:51" ht="14.25" thickBot="1" x14ac:dyDescent="0.2">
      <c r="C413" s="45"/>
      <c r="D413" s="47" t="s">
        <v>407</v>
      </c>
      <c r="Z413" s="9"/>
      <c r="AY413" t="b">
        <f>ISBLANK(C413)</f>
        <v>1</v>
      </c>
    </row>
    <row r="414" spans="1:51" ht="6.75" customHeight="1" x14ac:dyDescent="0.15">
      <c r="Z414" s="9"/>
    </row>
    <row r="415" spans="1:51" x14ac:dyDescent="0.15">
      <c r="D415" s="36" t="s">
        <v>237</v>
      </c>
      <c r="Z415" s="9"/>
      <c r="AA415" s="65" t="s">
        <v>358</v>
      </c>
      <c r="AB415" s="65"/>
      <c r="AC415" s="65"/>
      <c r="AD415" s="65"/>
      <c r="AE415" s="65"/>
      <c r="AF415" s="65"/>
      <c r="AG415" s="65"/>
      <c r="AH415" s="65"/>
      <c r="AI415" s="65"/>
      <c r="AJ415" s="65"/>
      <c r="AK415" s="65"/>
      <c r="AL415" s="65"/>
      <c r="AM415" s="65"/>
      <c r="AN415" s="65"/>
      <c r="AO415" s="65"/>
      <c r="AP415" s="65"/>
      <c r="AQ415" s="65"/>
      <c r="AR415" s="65"/>
      <c r="AS415" s="65"/>
      <c r="AT415" s="65"/>
      <c r="AU415" s="65"/>
      <c r="AV415" s="65"/>
    </row>
    <row r="416" spans="1:51" ht="6.75" customHeight="1" x14ac:dyDescent="0.15">
      <c r="Z416" s="9"/>
    </row>
    <row r="417" spans="3:51" x14ac:dyDescent="0.15">
      <c r="D417" s="36" t="s">
        <v>238</v>
      </c>
      <c r="Z417" s="9"/>
      <c r="AA417" s="65" t="s">
        <v>248</v>
      </c>
      <c r="AB417" s="65"/>
      <c r="AC417" s="65"/>
      <c r="AD417" s="65"/>
      <c r="AE417" s="65"/>
      <c r="AF417" s="65"/>
      <c r="AG417" s="65"/>
      <c r="AH417" s="65"/>
      <c r="AI417" s="65"/>
      <c r="AJ417" s="65"/>
      <c r="AK417" s="65"/>
      <c r="AL417" s="65"/>
      <c r="AM417" s="65"/>
      <c r="AN417" s="65"/>
      <c r="AO417" s="65"/>
      <c r="AP417" s="65"/>
      <c r="AQ417" s="65"/>
      <c r="AR417" s="65"/>
      <c r="AS417" s="65"/>
      <c r="AT417" s="65"/>
      <c r="AU417" s="65"/>
      <c r="AV417" s="65"/>
    </row>
    <row r="418" spans="3:51" ht="6.75" customHeight="1" x14ac:dyDescent="0.15">
      <c r="Z418" s="9"/>
    </row>
    <row r="419" spans="3:51" x14ac:dyDescent="0.15">
      <c r="D419" s="36" t="s">
        <v>239</v>
      </c>
      <c r="Z419" s="9"/>
    </row>
    <row r="420" spans="3:51" ht="6.75" customHeight="1" x14ac:dyDescent="0.15">
      <c r="Z420" s="9"/>
    </row>
    <row r="421" spans="3:51" x14ac:dyDescent="0.15">
      <c r="C421" s="1" t="s">
        <v>240</v>
      </c>
      <c r="Z421" s="9"/>
    </row>
    <row r="422" spans="3:51" ht="6.75" customHeight="1" thickBot="1" x14ac:dyDescent="0.2">
      <c r="Z422" s="9"/>
    </row>
    <row r="423" spans="3:51" ht="14.25" thickBot="1" x14ac:dyDescent="0.2">
      <c r="C423" s="36"/>
      <c r="D423" s="45"/>
      <c r="E423" s="36" t="s">
        <v>404</v>
      </c>
      <c r="F423" s="36"/>
      <c r="P423" s="47" t="s">
        <v>407</v>
      </c>
      <c r="Z423" s="9"/>
      <c r="AA423" s="65"/>
      <c r="AB423" s="65"/>
      <c r="AC423" s="65"/>
      <c r="AD423" s="65"/>
      <c r="AE423" s="65"/>
      <c r="AF423" s="65"/>
      <c r="AG423" s="65"/>
      <c r="AH423" s="65"/>
      <c r="AI423" s="65"/>
      <c r="AJ423" s="65"/>
      <c r="AK423" s="65"/>
      <c r="AL423" s="65"/>
      <c r="AM423" s="65"/>
      <c r="AN423" s="65"/>
      <c r="AO423" s="65"/>
      <c r="AP423" s="65"/>
      <c r="AQ423" s="65"/>
      <c r="AR423" s="65"/>
      <c r="AS423" s="65"/>
      <c r="AT423" s="65"/>
      <c r="AU423" s="65"/>
      <c r="AV423" s="65"/>
      <c r="AY423" t="b">
        <f>ISBLANK(D423)</f>
        <v>1</v>
      </c>
    </row>
    <row r="424" spans="3:51" ht="6.75" customHeight="1" x14ac:dyDescent="0.15">
      <c r="C424" s="35"/>
      <c r="Z424" s="9"/>
    </row>
    <row r="425" spans="3:51" x14ac:dyDescent="0.15">
      <c r="C425" s="36"/>
      <c r="D425" s="46" t="s">
        <v>490</v>
      </c>
      <c r="K425" s="260"/>
      <c r="L425" s="260"/>
      <c r="M425" s="260"/>
      <c r="N425" s="36"/>
      <c r="R425" s="260"/>
      <c r="S425" s="260"/>
      <c r="Z425" s="9"/>
    </row>
    <row r="426" spans="3:51" ht="7.5" customHeight="1" thickBot="1" x14ac:dyDescent="0.2">
      <c r="Z426" s="9"/>
    </row>
    <row r="427" spans="3:51" ht="14.25" thickBot="1" x14ac:dyDescent="0.2">
      <c r="E427" s="268" t="s">
        <v>486</v>
      </c>
      <c r="F427" s="268"/>
      <c r="G427" s="268"/>
      <c r="H427" s="269"/>
      <c r="I427" s="77">
        <v>0</v>
      </c>
      <c r="J427" s="78"/>
      <c r="K427" s="2" t="s">
        <v>0</v>
      </c>
      <c r="N427" s="47" t="s">
        <v>407</v>
      </c>
      <c r="U427" s="35"/>
      <c r="Z427" s="9"/>
      <c r="AW427" t="b">
        <f>NOT(D423=1)</f>
        <v>1</v>
      </c>
      <c r="AY427" t="b">
        <f>AND(NOT(AW427),ISBLANK(I427))</f>
        <v>0</v>
      </c>
    </row>
    <row r="428" spans="3:51" ht="7.5" customHeight="1" x14ac:dyDescent="0.15">
      <c r="E428" s="15"/>
      <c r="F428" s="15"/>
      <c r="G428" s="15"/>
      <c r="H428" s="15"/>
      <c r="I428" s="6"/>
      <c r="J428" s="6"/>
      <c r="K428" s="2"/>
      <c r="N428" s="47"/>
      <c r="U428" s="35"/>
      <c r="Z428" s="9"/>
    </row>
    <row r="429" spans="3:51" x14ac:dyDescent="0.15">
      <c r="C429" s="1" t="s">
        <v>578</v>
      </c>
      <c r="U429" s="35"/>
      <c r="Z429" s="9"/>
    </row>
    <row r="430" spans="3:51" ht="7.5" customHeight="1" thickBot="1" x14ac:dyDescent="0.2">
      <c r="U430" s="35"/>
      <c r="Z430" s="9"/>
    </row>
    <row r="431" spans="3:51" ht="14.25" thickBot="1" x14ac:dyDescent="0.2">
      <c r="C431" s="36"/>
      <c r="D431" s="45"/>
      <c r="E431" s="36" t="s">
        <v>576</v>
      </c>
      <c r="F431" s="36"/>
      <c r="M431" s="47" t="s">
        <v>407</v>
      </c>
      <c r="U431" s="35"/>
      <c r="Z431" s="9"/>
      <c r="AA431" s="65" t="s">
        <v>579</v>
      </c>
      <c r="AB431" s="65"/>
      <c r="AC431" s="65"/>
      <c r="AD431" s="65"/>
      <c r="AE431" s="65"/>
      <c r="AF431" s="65"/>
      <c r="AG431" s="65"/>
      <c r="AH431" s="65"/>
      <c r="AI431" s="65"/>
      <c r="AJ431" s="65"/>
      <c r="AK431" s="65"/>
      <c r="AL431" s="65"/>
      <c r="AM431" s="65"/>
      <c r="AN431" s="65"/>
      <c r="AO431" s="65"/>
      <c r="AP431" s="65"/>
      <c r="AQ431" s="65"/>
      <c r="AR431" s="65"/>
      <c r="AS431" s="65"/>
      <c r="AT431" s="65"/>
      <c r="AU431" s="65"/>
      <c r="AV431" s="65"/>
      <c r="AY431" t="b">
        <f>ISBLANK(D431)</f>
        <v>1</v>
      </c>
    </row>
    <row r="432" spans="3:51" ht="20.25" customHeight="1" x14ac:dyDescent="0.15">
      <c r="Z432" s="9"/>
      <c r="AA432" s="65"/>
      <c r="AB432" s="65"/>
      <c r="AC432" s="65"/>
      <c r="AD432" s="65"/>
      <c r="AE432" s="65"/>
      <c r="AF432" s="65"/>
      <c r="AG432" s="65"/>
      <c r="AH432" s="65"/>
      <c r="AI432" s="65"/>
      <c r="AJ432" s="65"/>
      <c r="AK432" s="65"/>
      <c r="AL432" s="65"/>
      <c r="AM432" s="65"/>
      <c r="AN432" s="65"/>
      <c r="AO432" s="65"/>
      <c r="AP432" s="65"/>
      <c r="AQ432" s="65"/>
      <c r="AR432" s="65"/>
      <c r="AS432" s="65"/>
      <c r="AT432" s="65"/>
      <c r="AU432" s="65"/>
      <c r="AV432" s="65"/>
    </row>
    <row r="433" spans="1:54" ht="13.5" customHeight="1" x14ac:dyDescent="0.15">
      <c r="B433" t="s">
        <v>453</v>
      </c>
      <c r="Z433" s="9"/>
    </row>
    <row r="434" spans="1:54" ht="6.75" customHeight="1" thickBot="1" x14ac:dyDescent="0.2">
      <c r="Z434" s="9"/>
    </row>
    <row r="435" spans="1:54" ht="14.25" customHeight="1" thickBot="1" x14ac:dyDescent="0.2">
      <c r="C435" s="45"/>
      <c r="D435" s="36" t="s">
        <v>413</v>
      </c>
      <c r="L435" s="47" t="s">
        <v>481</v>
      </c>
      <c r="Z435" s="9"/>
      <c r="AY435" t="b">
        <f>ISBLANK(C435)</f>
        <v>1</v>
      </c>
    </row>
    <row r="436" spans="1:54" ht="6.75" customHeight="1" x14ac:dyDescent="0.15">
      <c r="Z436" s="9"/>
    </row>
    <row r="437" spans="1:54" ht="14.25" customHeight="1" x14ac:dyDescent="0.15">
      <c r="D437" s="46" t="s">
        <v>414</v>
      </c>
      <c r="Z437" s="9"/>
    </row>
    <row r="438" spans="1:54" ht="6.75" customHeight="1" x14ac:dyDescent="0.15">
      <c r="Z438" s="9"/>
    </row>
    <row r="439" spans="1:54" ht="14.25" customHeight="1" x14ac:dyDescent="0.15">
      <c r="D439" s="2" t="s">
        <v>454</v>
      </c>
      <c r="Z439" s="9"/>
    </row>
    <row r="440" spans="1:54" ht="6.75" customHeight="1" thickBot="1" x14ac:dyDescent="0.2">
      <c r="Z440" s="9"/>
    </row>
    <row r="441" spans="1:54" ht="14.25" customHeight="1" thickBot="1" x14ac:dyDescent="0.2">
      <c r="E441" s="45"/>
      <c r="F441" s="36" t="s">
        <v>479</v>
      </c>
      <c r="Q441" s="47" t="s">
        <v>481</v>
      </c>
      <c r="Z441" s="9"/>
      <c r="AW441" t="b">
        <f>NOT(C435=1)</f>
        <v>1</v>
      </c>
      <c r="AY441" t="b">
        <f>AND(NOT(AW441),ISBLANK(E441))</f>
        <v>0</v>
      </c>
      <c r="BA441">
        <v>1</v>
      </c>
      <c r="BB441">
        <v>2</v>
      </c>
    </row>
    <row r="442" spans="1:54" ht="6.75" customHeight="1" x14ac:dyDescent="0.15">
      <c r="Z442" s="9"/>
    </row>
    <row r="443" spans="1:54" ht="14.25" customHeight="1" x14ac:dyDescent="0.15">
      <c r="E443" s="46" t="s">
        <v>489</v>
      </c>
      <c r="Z443" s="9"/>
    </row>
    <row r="444" spans="1:54" ht="6.75" customHeight="1" thickBot="1" x14ac:dyDescent="0.2">
      <c r="Z444" s="9"/>
    </row>
    <row r="445" spans="1:54" ht="14.25" customHeight="1" thickBot="1" x14ac:dyDescent="0.2">
      <c r="F445" s="266" t="s">
        <v>480</v>
      </c>
      <c r="G445" s="266"/>
      <c r="H445" s="266"/>
      <c r="I445" s="267"/>
      <c r="J445" s="77">
        <v>0</v>
      </c>
      <c r="K445" s="78"/>
      <c r="L445" s="2" t="s">
        <v>429</v>
      </c>
      <c r="O445" s="47" t="s">
        <v>481</v>
      </c>
      <c r="Z445" s="9"/>
      <c r="AW445" t="b">
        <f>NOT(AND(C435=1,E441=1))</f>
        <v>1</v>
      </c>
      <c r="AY445" t="b">
        <f>AND(NOT(AW445),ISBLANK(J445))</f>
        <v>0</v>
      </c>
    </row>
    <row r="446" spans="1:54" ht="20.25" customHeight="1" x14ac:dyDescent="0.15">
      <c r="Z446" s="9"/>
    </row>
    <row r="447" spans="1:54" x14ac:dyDescent="0.15">
      <c r="A447" s="31" t="s">
        <v>241</v>
      </c>
      <c r="Z447" s="9"/>
      <c r="AA447" t="s">
        <v>249</v>
      </c>
    </row>
    <row r="448" spans="1:54" ht="6.75" customHeight="1" x14ac:dyDescent="0.15">
      <c r="Z448" s="9"/>
    </row>
    <row r="449" spans="2:51" x14ac:dyDescent="0.15">
      <c r="B449" t="s">
        <v>242</v>
      </c>
      <c r="Z449" s="9"/>
      <c r="AA449" s="65" t="s">
        <v>250</v>
      </c>
      <c r="AB449" s="65"/>
      <c r="AC449" s="65"/>
      <c r="AD449" s="65"/>
      <c r="AE449" s="65"/>
      <c r="AF449" s="65"/>
      <c r="AG449" s="65"/>
      <c r="AH449" s="65"/>
      <c r="AI449" s="65"/>
      <c r="AJ449" s="65"/>
      <c r="AK449" s="65"/>
      <c r="AL449" s="65"/>
      <c r="AM449" s="65"/>
      <c r="AN449" s="65"/>
      <c r="AO449" s="65"/>
      <c r="AP449" s="65"/>
      <c r="AQ449" s="65"/>
      <c r="AR449" s="65"/>
      <c r="AS449" s="65"/>
      <c r="AT449" s="65"/>
      <c r="AU449" s="65"/>
      <c r="AV449" s="65"/>
    </row>
    <row r="450" spans="2:51" ht="6.75" customHeight="1" x14ac:dyDescent="0.15">
      <c r="Z450" s="9"/>
    </row>
    <row r="451" spans="2:51" x14ac:dyDescent="0.15">
      <c r="C451" s="2" t="s">
        <v>243</v>
      </c>
      <c r="Z451" s="9"/>
      <c r="AA451" s="65" t="s">
        <v>251</v>
      </c>
      <c r="AB451" s="65"/>
      <c r="AC451" s="65"/>
      <c r="AD451" s="65"/>
      <c r="AE451" s="65"/>
      <c r="AF451" s="65"/>
      <c r="AG451" s="65"/>
      <c r="AH451" s="65"/>
      <c r="AI451" s="65"/>
      <c r="AJ451" s="65"/>
      <c r="AK451" s="65"/>
      <c r="AL451" s="65"/>
      <c r="AM451" s="65"/>
      <c r="AN451" s="65"/>
      <c r="AO451" s="65"/>
      <c r="AP451" s="65"/>
      <c r="AQ451" s="65"/>
      <c r="AR451" s="65"/>
      <c r="AS451" s="65"/>
      <c r="AT451" s="65"/>
      <c r="AU451" s="65"/>
      <c r="AV451" s="65"/>
    </row>
    <row r="452" spans="2:51" ht="6.75" customHeight="1" thickBot="1" x14ac:dyDescent="0.2">
      <c r="Z452" s="9"/>
    </row>
    <row r="453" spans="2:51" ht="14.25" thickBot="1" x14ac:dyDescent="0.2">
      <c r="C453" s="45"/>
      <c r="D453" s="47" t="s">
        <v>407</v>
      </c>
      <c r="Z453" s="9"/>
      <c r="AA453" s="3" t="s">
        <v>252</v>
      </c>
      <c r="AB453" s="3"/>
      <c r="AC453" s="3"/>
      <c r="AD453" s="3"/>
      <c r="AE453" s="3"/>
      <c r="AF453" s="3"/>
      <c r="AG453" s="3"/>
      <c r="AH453" s="3"/>
      <c r="AI453" s="3"/>
      <c r="AJ453" s="3"/>
      <c r="AK453" s="3"/>
      <c r="AL453" s="3"/>
      <c r="AM453" s="3"/>
      <c r="AN453" s="3"/>
      <c r="AO453" s="3"/>
      <c r="AP453" s="3"/>
      <c r="AQ453" s="3"/>
      <c r="AR453" s="3"/>
      <c r="AS453" s="3"/>
      <c r="AT453" s="3"/>
      <c r="AU453" s="3"/>
      <c r="AV453" s="3"/>
      <c r="AY453" t="b">
        <f>ISBLANK(C453)</f>
        <v>1</v>
      </c>
    </row>
    <row r="454" spans="2:51" ht="6.75" customHeight="1" x14ac:dyDescent="0.15">
      <c r="Z454" s="9"/>
    </row>
    <row r="455" spans="2:51" x14ac:dyDescent="0.15">
      <c r="D455" s="36" t="s">
        <v>244</v>
      </c>
      <c r="Z455" s="9"/>
      <c r="AA455" s="3" t="s">
        <v>253</v>
      </c>
      <c r="AB455" s="3"/>
      <c r="AC455" s="3"/>
      <c r="AD455" s="3"/>
      <c r="AE455" s="3"/>
      <c r="AF455" s="3"/>
      <c r="AG455" s="3"/>
      <c r="AH455" s="3"/>
      <c r="AI455" s="3"/>
      <c r="AJ455" s="3"/>
      <c r="AK455" s="3"/>
      <c r="AL455" s="3"/>
      <c r="AM455" s="3"/>
      <c r="AN455" s="3"/>
      <c r="AO455" s="3"/>
      <c r="AP455" s="3"/>
      <c r="AQ455" s="3"/>
      <c r="AR455" s="3"/>
      <c r="AS455" s="3"/>
      <c r="AT455" s="3"/>
      <c r="AU455" s="3"/>
      <c r="AV455" s="3"/>
    </row>
    <row r="456" spans="2:51" ht="6.75" customHeight="1" x14ac:dyDescent="0.15">
      <c r="Z456" s="9"/>
    </row>
    <row r="457" spans="2:51" x14ac:dyDescent="0.15">
      <c r="D457" s="36" t="s">
        <v>245</v>
      </c>
      <c r="Z457" s="9"/>
    </row>
    <row r="458" spans="2:51" ht="6.75" customHeight="1" x14ac:dyDescent="0.15">
      <c r="Z458" s="9"/>
      <c r="AB458" s="3"/>
      <c r="AC458" s="3"/>
      <c r="AD458" s="3"/>
      <c r="AE458" s="3"/>
      <c r="AF458" s="3"/>
      <c r="AG458" s="3"/>
      <c r="AH458" s="3"/>
      <c r="AI458" s="3"/>
      <c r="AJ458" s="3"/>
      <c r="AK458" s="3"/>
      <c r="AL458" s="3"/>
      <c r="AM458" s="3"/>
      <c r="AN458" s="3"/>
      <c r="AO458" s="3"/>
      <c r="AP458" s="3"/>
      <c r="AQ458" s="3"/>
      <c r="AR458" s="3"/>
      <c r="AS458" s="3"/>
      <c r="AT458" s="3"/>
      <c r="AU458" s="3"/>
      <c r="AV458" s="3"/>
    </row>
    <row r="459" spans="2:51" x14ac:dyDescent="0.15">
      <c r="D459" s="36" t="s">
        <v>246</v>
      </c>
      <c r="Z459" s="9"/>
      <c r="AA459" s="3" t="s">
        <v>254</v>
      </c>
    </row>
    <row r="460" spans="2:51" ht="6.75" customHeight="1" x14ac:dyDescent="0.15">
      <c r="D460" s="36"/>
      <c r="Z460" s="9"/>
      <c r="AA460" s="3"/>
    </row>
    <row r="461" spans="2:51" ht="14.25" customHeight="1" x14ac:dyDescent="0.15">
      <c r="Z461" s="9"/>
      <c r="AA461" s="65" t="s">
        <v>255</v>
      </c>
      <c r="AB461" s="65"/>
      <c r="AC461" s="65"/>
      <c r="AD461" s="65"/>
      <c r="AE461" s="65"/>
      <c r="AF461" s="65"/>
      <c r="AG461" s="65"/>
      <c r="AH461" s="65"/>
      <c r="AI461" s="65"/>
      <c r="AJ461" s="65"/>
      <c r="AK461" s="65"/>
      <c r="AL461" s="65"/>
      <c r="AM461" s="65"/>
      <c r="AN461" s="65"/>
      <c r="AO461" s="65"/>
      <c r="AP461" s="65"/>
      <c r="AQ461" s="65"/>
      <c r="AR461" s="65"/>
      <c r="AS461" s="65"/>
      <c r="AT461" s="65"/>
      <c r="AU461" s="65"/>
      <c r="AV461" s="65"/>
    </row>
    <row r="462" spans="2:51" ht="6.75" customHeight="1" thickBot="1" x14ac:dyDescent="0.2">
      <c r="Z462" s="9"/>
      <c r="AA462" s="3"/>
      <c r="AB462" s="3"/>
      <c r="AC462" s="3"/>
      <c r="AD462" s="3"/>
      <c r="AE462" s="3"/>
      <c r="AF462" s="3"/>
      <c r="AG462" s="3"/>
      <c r="AH462" s="3"/>
      <c r="AI462" s="3"/>
      <c r="AJ462" s="3"/>
      <c r="AK462" s="3"/>
      <c r="AL462" s="3"/>
      <c r="AM462" s="3"/>
      <c r="AN462" s="3"/>
      <c r="AO462" s="3"/>
      <c r="AP462" s="3"/>
      <c r="AQ462" s="3"/>
      <c r="AR462" s="3"/>
      <c r="AS462" s="3"/>
      <c r="AT462" s="3"/>
      <c r="AU462" s="3"/>
      <c r="AV462" s="3"/>
    </row>
    <row r="463" spans="2:51" ht="14.25" customHeight="1" thickBot="1" x14ac:dyDescent="0.2">
      <c r="C463" s="36" t="s">
        <v>256</v>
      </c>
      <c r="P463" s="283">
        <v>0</v>
      </c>
      <c r="Q463" s="284"/>
      <c r="R463" s="284"/>
      <c r="S463" s="284"/>
      <c r="T463" s="285"/>
      <c r="U463" s="36" t="s">
        <v>169</v>
      </c>
      <c r="Z463" s="9"/>
      <c r="AA463" s="277" t="s">
        <v>553</v>
      </c>
      <c r="AB463" s="277"/>
      <c r="AC463" s="277"/>
      <c r="AD463" s="277"/>
      <c r="AE463" s="277"/>
      <c r="AF463" s="277"/>
      <c r="AG463" s="277"/>
      <c r="AH463" s="277"/>
      <c r="AI463" s="277"/>
      <c r="AJ463" s="277"/>
      <c r="AK463" s="277"/>
      <c r="AL463" s="277"/>
      <c r="AM463" s="277"/>
      <c r="AN463" s="277"/>
      <c r="AO463" s="277"/>
      <c r="AP463" s="277"/>
      <c r="AQ463" s="277"/>
      <c r="AR463" s="277"/>
      <c r="AS463" s="277"/>
      <c r="AT463" s="277"/>
      <c r="AU463" s="277"/>
      <c r="AV463" s="277"/>
      <c r="AW463" t="b">
        <f>OR(C453=3)</f>
        <v>0</v>
      </c>
    </row>
    <row r="464" spans="2:51" ht="6.75" customHeight="1" x14ac:dyDescent="0.15">
      <c r="C464" s="36"/>
      <c r="P464" s="6"/>
      <c r="Q464" s="6"/>
      <c r="R464" s="6"/>
      <c r="S464" s="6"/>
      <c r="T464" s="6"/>
      <c r="U464" s="36"/>
      <c r="Z464" s="9"/>
      <c r="AA464" s="41"/>
      <c r="AB464" s="41"/>
      <c r="AC464" s="41"/>
      <c r="AD464" s="41"/>
      <c r="AE464" s="41"/>
      <c r="AF464" s="41"/>
      <c r="AG464" s="41"/>
      <c r="AH464" s="41"/>
      <c r="AI464" s="41"/>
      <c r="AJ464" s="41"/>
      <c r="AK464" s="41"/>
      <c r="AL464" s="41"/>
      <c r="AM464" s="41"/>
      <c r="AN464" s="41"/>
      <c r="AO464" s="41"/>
      <c r="AP464" s="41"/>
      <c r="AQ464" s="41"/>
      <c r="AR464" s="41"/>
      <c r="AS464" s="41"/>
      <c r="AT464" s="41"/>
      <c r="AU464" s="41"/>
      <c r="AV464" s="41"/>
    </row>
    <row r="465" spans="1:54" ht="14.25" customHeight="1" x14ac:dyDescent="0.15">
      <c r="C465" s="36"/>
      <c r="P465" s="47" t="s">
        <v>407</v>
      </c>
      <c r="Q465" s="6"/>
      <c r="R465" s="6"/>
      <c r="S465" s="6"/>
      <c r="T465" s="6"/>
      <c r="U465" s="36"/>
      <c r="Z465" s="9"/>
      <c r="AA465" s="277" t="s">
        <v>554</v>
      </c>
      <c r="AB465" s="277"/>
      <c r="AC465" s="277"/>
      <c r="AD465" s="277"/>
      <c r="AE465" s="277"/>
      <c r="AF465" s="277"/>
      <c r="AG465" s="277"/>
      <c r="AH465" s="277"/>
      <c r="AI465" s="277"/>
      <c r="AJ465" s="277"/>
      <c r="AK465" s="277"/>
      <c r="AL465" s="277"/>
      <c r="AM465" s="277"/>
      <c r="AN465" s="277"/>
      <c r="AO465" s="277"/>
      <c r="AP465" s="277"/>
      <c r="AQ465" s="277"/>
      <c r="AR465" s="277"/>
      <c r="AS465" s="277"/>
      <c r="AT465" s="277"/>
      <c r="AU465" s="277"/>
      <c r="AV465" s="277"/>
    </row>
    <row r="466" spans="1:54" ht="6.75" customHeight="1" x14ac:dyDescent="0.15">
      <c r="Z466" s="9"/>
      <c r="AA466" s="3"/>
      <c r="AB466" s="3"/>
      <c r="AC466" s="3"/>
      <c r="AD466" s="3"/>
      <c r="AE466" s="3"/>
      <c r="AF466" s="3"/>
      <c r="AG466" s="3"/>
      <c r="AH466" s="3"/>
      <c r="AI466" s="3"/>
      <c r="AJ466" s="3"/>
      <c r="AK466" s="3"/>
      <c r="AL466" s="3"/>
      <c r="AM466" s="3"/>
      <c r="AN466" s="3"/>
      <c r="AO466" s="3"/>
      <c r="AP466" s="3"/>
      <c r="AQ466" s="3"/>
      <c r="AR466" s="3"/>
      <c r="AS466" s="3"/>
      <c r="AT466" s="3"/>
      <c r="AU466" s="3"/>
      <c r="AV466" s="3"/>
      <c r="AY466" t="b">
        <f>AND(NOT(AW463),ISBLANK(P463))</f>
        <v>0</v>
      </c>
    </row>
    <row r="467" spans="1:54" x14ac:dyDescent="0.15">
      <c r="C467" s="2" t="s">
        <v>257</v>
      </c>
      <c r="Z467" s="9"/>
      <c r="AB467" s="3" t="s">
        <v>258</v>
      </c>
    </row>
    <row r="468" spans="1:54" ht="6.75" customHeight="1" thickBot="1" x14ac:dyDescent="0.2">
      <c r="Z468" s="9"/>
    </row>
    <row r="469" spans="1:54" ht="14.25" thickBot="1" x14ac:dyDescent="0.2">
      <c r="C469" s="36"/>
      <c r="D469" s="45"/>
      <c r="E469" s="36" t="s">
        <v>404</v>
      </c>
      <c r="F469" s="36"/>
      <c r="P469" s="47" t="s">
        <v>407</v>
      </c>
      <c r="Z469" s="9"/>
      <c r="AY469" t="b">
        <f>AND(NOT(AW463),ISBLANK(D469))</f>
        <v>1</v>
      </c>
      <c r="BA469">
        <v>1</v>
      </c>
      <c r="BB469">
        <v>2</v>
      </c>
    </row>
    <row r="470" spans="1:54" ht="6.75" customHeight="1" x14ac:dyDescent="0.15">
      <c r="C470" s="35"/>
      <c r="Z470" s="9"/>
    </row>
    <row r="471" spans="1:54" x14ac:dyDescent="0.15">
      <c r="C471" s="36"/>
      <c r="D471" s="46" t="s">
        <v>490</v>
      </c>
      <c r="K471" s="260"/>
      <c r="L471" s="260"/>
      <c r="M471" s="260"/>
      <c r="N471" s="36"/>
      <c r="R471" s="260"/>
      <c r="S471" s="260"/>
      <c r="Z471" s="9"/>
    </row>
    <row r="472" spans="1:54" ht="6.75" customHeight="1" thickBot="1" x14ac:dyDescent="0.2">
      <c r="Z472" s="9"/>
    </row>
    <row r="473" spans="1:54" ht="14.25" thickBot="1" x14ac:dyDescent="0.2">
      <c r="E473" s="266" t="s">
        <v>487</v>
      </c>
      <c r="F473" s="266"/>
      <c r="G473" s="266"/>
      <c r="H473" s="267"/>
      <c r="I473" s="77">
        <v>0</v>
      </c>
      <c r="J473" s="78"/>
      <c r="K473" s="2" t="s">
        <v>0</v>
      </c>
      <c r="N473" s="47" t="s">
        <v>407</v>
      </c>
      <c r="U473" s="35"/>
      <c r="Z473" s="9"/>
      <c r="AW473" t="b">
        <f>OR(AW463,NOT(D469=1))</f>
        <v>1</v>
      </c>
      <c r="AY473" t="b">
        <f>AND(NOT(AW473),ISBLANK(I473))</f>
        <v>0</v>
      </c>
    </row>
    <row r="474" spans="1:54" x14ac:dyDescent="0.15">
      <c r="Z474" s="9"/>
    </row>
    <row r="475" spans="1:54" x14ac:dyDescent="0.15">
      <c r="Z475" s="9"/>
    </row>
    <row r="476" spans="1:54" x14ac:dyDescent="0.15">
      <c r="Z476" s="9"/>
    </row>
    <row r="477" spans="1:54" x14ac:dyDescent="0.15">
      <c r="Z477" s="9"/>
    </row>
    <row r="478" spans="1:54" x14ac:dyDescent="0.15">
      <c r="R478" s="47"/>
      <c r="S478" s="35"/>
      <c r="Z478" s="9"/>
    </row>
    <row r="479" spans="1:54" x14ac:dyDescent="0.15">
      <c r="A479" s="31" t="s">
        <v>259</v>
      </c>
      <c r="Z479" s="9"/>
    </row>
    <row r="480" spans="1:54" ht="6.75" customHeight="1" x14ac:dyDescent="0.15">
      <c r="Z480" s="9"/>
    </row>
    <row r="481" spans="2:54" x14ac:dyDescent="0.15">
      <c r="B481" t="s">
        <v>260</v>
      </c>
      <c r="Z481" s="9"/>
      <c r="AA481" s="65" t="s">
        <v>545</v>
      </c>
      <c r="AB481" s="65"/>
      <c r="AC481" s="65"/>
      <c r="AD481" s="65"/>
      <c r="AE481" s="65"/>
      <c r="AF481" s="65"/>
      <c r="AG481" s="65"/>
      <c r="AH481" s="65"/>
      <c r="AI481" s="65"/>
      <c r="AJ481" s="65"/>
      <c r="AK481" s="65"/>
      <c r="AL481" s="65"/>
      <c r="AM481" s="65"/>
      <c r="AN481" s="65"/>
      <c r="AO481" s="65"/>
      <c r="AP481" s="65"/>
      <c r="AQ481" s="65"/>
      <c r="AR481" s="65"/>
      <c r="AS481" s="65"/>
      <c r="AT481" s="65"/>
      <c r="AU481" s="65"/>
      <c r="AV481" s="65"/>
    </row>
    <row r="482" spans="2:54" ht="6.75" customHeight="1" thickBot="1" x14ac:dyDescent="0.2">
      <c r="Z482" s="9"/>
    </row>
    <row r="483" spans="2:54" ht="14.25" thickBot="1" x14ac:dyDescent="0.2">
      <c r="C483" s="45"/>
      <c r="D483" s="36" t="s">
        <v>413</v>
      </c>
      <c r="K483" s="47" t="s">
        <v>407</v>
      </c>
      <c r="Z483" s="9"/>
      <c r="AA483" s="282" t="s">
        <v>546</v>
      </c>
      <c r="AB483" s="282"/>
      <c r="AC483" s="282"/>
      <c r="AD483" s="282"/>
      <c r="AE483" s="282"/>
      <c r="AF483" s="282"/>
      <c r="AG483" s="282"/>
      <c r="AH483" s="282"/>
      <c r="AI483" s="282"/>
      <c r="AJ483" s="282"/>
      <c r="AK483" s="282"/>
      <c r="AL483" s="282"/>
      <c r="AM483" s="282"/>
      <c r="AN483" s="282"/>
      <c r="AO483" s="282"/>
      <c r="AP483" s="282"/>
      <c r="AQ483" s="282"/>
      <c r="AR483" s="282"/>
      <c r="AS483" s="282"/>
      <c r="AT483" s="282"/>
      <c r="AU483" s="282"/>
      <c r="AV483" s="282"/>
      <c r="AY483" t="b">
        <f>ISBLANK(C483)</f>
        <v>1</v>
      </c>
    </row>
    <row r="484" spans="2:54" ht="6" customHeight="1" x14ac:dyDescent="0.15">
      <c r="Z484" s="9"/>
    </row>
    <row r="485" spans="2:54" x14ac:dyDescent="0.15">
      <c r="C485" s="36"/>
      <c r="D485" s="46" t="s">
        <v>414</v>
      </c>
      <c r="K485" s="260"/>
      <c r="L485" s="260"/>
      <c r="M485" s="260"/>
      <c r="N485" s="36"/>
      <c r="R485" s="260"/>
      <c r="S485" s="260"/>
      <c r="Z485" s="9"/>
    </row>
    <row r="486" spans="2:54" ht="6.75" customHeight="1" x14ac:dyDescent="0.15">
      <c r="Z486" s="9"/>
    </row>
    <row r="487" spans="2:54" x14ac:dyDescent="0.15">
      <c r="D487" s="1" t="s">
        <v>261</v>
      </c>
      <c r="Z487" s="9"/>
    </row>
    <row r="488" spans="2:54" ht="6.75" customHeight="1" thickBot="1" x14ac:dyDescent="0.2">
      <c r="Z488" s="9"/>
    </row>
    <row r="489" spans="2:54" ht="14.25" thickBot="1" x14ac:dyDescent="0.2">
      <c r="C489" s="36"/>
      <c r="E489" s="45"/>
      <c r="F489" s="36" t="s">
        <v>404</v>
      </c>
      <c r="G489" s="36"/>
      <c r="Q489" s="47" t="s">
        <v>407</v>
      </c>
      <c r="Z489" s="9"/>
      <c r="AA489" s="3"/>
      <c r="AB489" s="3"/>
      <c r="AC489" s="3"/>
      <c r="AD489" s="3"/>
      <c r="AE489" s="3"/>
      <c r="AF489" s="3"/>
      <c r="AG489" s="3"/>
      <c r="AH489" s="3"/>
      <c r="AI489" s="3"/>
      <c r="AJ489" s="3"/>
      <c r="AK489" s="3"/>
      <c r="AL489" s="3"/>
      <c r="AM489" s="3"/>
      <c r="AN489" s="3"/>
      <c r="AO489" s="3"/>
      <c r="AP489" s="3"/>
      <c r="AQ489" s="3"/>
      <c r="AR489" s="3"/>
      <c r="AS489" s="3"/>
      <c r="AT489" s="3"/>
      <c r="AU489" s="3"/>
      <c r="AV489" s="3"/>
      <c r="AW489" t="b">
        <f>NOT(C483=1)</f>
        <v>1</v>
      </c>
      <c r="AY489" t="b">
        <f>AND(NOT(AW489),ISBLANK(E489))</f>
        <v>0</v>
      </c>
      <c r="BA489">
        <v>1</v>
      </c>
      <c r="BB489">
        <v>2</v>
      </c>
    </row>
    <row r="490" spans="2:54" ht="6.75" customHeight="1" x14ac:dyDescent="0.15">
      <c r="S490" s="260"/>
      <c r="T490" s="260"/>
      <c r="Z490" s="9"/>
    </row>
    <row r="491" spans="2:54" x14ac:dyDescent="0.15">
      <c r="E491" s="46" t="s">
        <v>490</v>
      </c>
      <c r="L491" s="260"/>
      <c r="M491" s="260"/>
      <c r="N491" s="260"/>
      <c r="O491" s="36"/>
      <c r="S491" s="260"/>
      <c r="T491" s="260"/>
      <c r="Z491" s="9"/>
      <c r="AA491" s="3"/>
      <c r="AB491" s="3"/>
      <c r="AC491" s="3"/>
      <c r="AD491" s="3"/>
      <c r="AE491" s="3"/>
      <c r="AF491" s="3"/>
      <c r="AG491" s="3"/>
      <c r="AH491" s="3"/>
      <c r="AI491" s="3"/>
      <c r="AJ491" s="3"/>
      <c r="AK491" s="3"/>
      <c r="AL491" s="3"/>
      <c r="AM491" s="3"/>
      <c r="AN491" s="3"/>
      <c r="AO491" s="3"/>
      <c r="AP491" s="3"/>
      <c r="AQ491" s="3"/>
      <c r="AR491" s="3"/>
      <c r="AS491" s="3"/>
      <c r="AT491" s="3"/>
      <c r="AU491" s="3"/>
      <c r="AV491" s="3"/>
    </row>
    <row r="492" spans="2:54" ht="6.75" customHeight="1" thickBot="1" x14ac:dyDescent="0.2">
      <c r="Z492" s="9"/>
    </row>
    <row r="493" spans="2:54" ht="14.25" thickBot="1" x14ac:dyDescent="0.2">
      <c r="F493" s="266" t="s">
        <v>486</v>
      </c>
      <c r="G493" s="266"/>
      <c r="H493" s="266"/>
      <c r="I493" s="267"/>
      <c r="J493" s="77">
        <v>0</v>
      </c>
      <c r="K493" s="78"/>
      <c r="L493" s="2" t="s">
        <v>0</v>
      </c>
      <c r="O493" s="47" t="s">
        <v>407</v>
      </c>
      <c r="T493" s="35"/>
      <c r="Z493" s="9"/>
      <c r="AW493" t="b">
        <f>NOT(AND(C483=1,E489=1))</f>
        <v>1</v>
      </c>
      <c r="AY493" t="b">
        <f>AND(NOT(AW493),ISBLANK(J493))</f>
        <v>0</v>
      </c>
    </row>
    <row r="494" spans="2:54" ht="20.25" customHeight="1" x14ac:dyDescent="0.15">
      <c r="Z494" s="9"/>
    </row>
    <row r="495" spans="2:54" x14ac:dyDescent="0.15">
      <c r="B495" t="s">
        <v>262</v>
      </c>
      <c r="Z495" s="9"/>
      <c r="AA495" s="65" t="s">
        <v>547</v>
      </c>
      <c r="AB495" s="65"/>
      <c r="AC495" s="65"/>
      <c r="AD495" s="65"/>
      <c r="AE495" s="65"/>
      <c r="AF495" s="65"/>
      <c r="AG495" s="65"/>
      <c r="AH495" s="65"/>
      <c r="AI495" s="65"/>
      <c r="AJ495" s="65"/>
      <c r="AK495" s="65"/>
      <c r="AL495" s="65"/>
      <c r="AM495" s="65"/>
      <c r="AN495" s="65"/>
      <c r="AO495" s="65"/>
      <c r="AP495" s="65"/>
      <c r="AQ495" s="65"/>
      <c r="AR495" s="65"/>
      <c r="AS495" s="65"/>
      <c r="AT495" s="65"/>
      <c r="AU495" s="65"/>
      <c r="AV495" s="65"/>
    </row>
    <row r="496" spans="2:54" ht="6.75" customHeight="1" thickBot="1" x14ac:dyDescent="0.2">
      <c r="Z496" s="9"/>
    </row>
    <row r="497" spans="1:54" ht="14.25" thickBot="1" x14ac:dyDescent="0.2">
      <c r="C497" s="45"/>
      <c r="D497" s="36" t="s">
        <v>413</v>
      </c>
      <c r="J497" s="47" t="s">
        <v>407</v>
      </c>
      <c r="K497" s="47"/>
      <c r="Z497" s="9"/>
      <c r="AA497" s="65" t="s">
        <v>264</v>
      </c>
      <c r="AB497" s="65"/>
      <c r="AC497" s="65"/>
      <c r="AD497" s="65"/>
      <c r="AE497" s="65"/>
      <c r="AF497" s="65"/>
      <c r="AG497" s="65"/>
      <c r="AH497" s="65"/>
      <c r="AI497" s="65"/>
      <c r="AJ497" s="65"/>
      <c r="AK497" s="65"/>
      <c r="AL497" s="65"/>
      <c r="AM497" s="65"/>
      <c r="AN497" s="65"/>
      <c r="AO497" s="65"/>
      <c r="AP497" s="65"/>
      <c r="AQ497" s="65"/>
      <c r="AR497" s="65"/>
      <c r="AS497" s="65"/>
      <c r="AT497" s="65"/>
      <c r="AU497" s="65"/>
      <c r="AV497" s="65"/>
      <c r="AY497" t="b">
        <f>ISBLANK(C497)</f>
        <v>1</v>
      </c>
    </row>
    <row r="498" spans="1:54" ht="6.75" customHeight="1" x14ac:dyDescent="0.15">
      <c r="Z498" s="9"/>
    </row>
    <row r="499" spans="1:54" x14ac:dyDescent="0.15">
      <c r="C499" s="36"/>
      <c r="D499" s="46" t="s">
        <v>414</v>
      </c>
      <c r="K499" s="260"/>
      <c r="L499" s="260"/>
      <c r="M499" s="260"/>
      <c r="N499" s="36"/>
      <c r="R499" s="260"/>
      <c r="S499" s="260"/>
      <c r="Z499" s="9"/>
    </row>
    <row r="500" spans="1:54" ht="6.75" customHeight="1" x14ac:dyDescent="0.15">
      <c r="Z500" s="9"/>
    </row>
    <row r="501" spans="1:54" x14ac:dyDescent="0.15">
      <c r="D501" s="2" t="s">
        <v>263</v>
      </c>
      <c r="Z501" s="9"/>
    </row>
    <row r="502" spans="1:54" ht="6.75" customHeight="1" thickBot="1" x14ac:dyDescent="0.2">
      <c r="Z502" s="9"/>
    </row>
    <row r="503" spans="1:54" ht="14.25" thickBot="1" x14ac:dyDescent="0.2">
      <c r="C503" s="36"/>
      <c r="E503" s="45"/>
      <c r="F503" s="36" t="s">
        <v>404</v>
      </c>
      <c r="G503" s="36"/>
      <c r="R503" s="47" t="s">
        <v>407</v>
      </c>
      <c r="Z503" s="9"/>
      <c r="AA503" s="3"/>
      <c r="AB503" s="3"/>
      <c r="AC503" s="3"/>
      <c r="AD503" s="3"/>
      <c r="AE503" s="3"/>
      <c r="AF503" s="3"/>
      <c r="AG503" s="3"/>
      <c r="AH503" s="3"/>
      <c r="AI503" s="3"/>
      <c r="AJ503" s="3"/>
      <c r="AK503" s="3"/>
      <c r="AL503" s="3"/>
      <c r="AM503" s="3"/>
      <c r="AN503" s="3"/>
      <c r="AO503" s="3"/>
      <c r="AP503" s="3"/>
      <c r="AQ503" s="3"/>
      <c r="AR503" s="3"/>
      <c r="AS503" s="3"/>
      <c r="AT503" s="3"/>
      <c r="AU503" s="3"/>
      <c r="AV503" s="3"/>
      <c r="AW503" t="b">
        <f>NOT(C497=1)</f>
        <v>1</v>
      </c>
      <c r="AY503" t="b">
        <f>AND(NOT(AW503),ISBLANK(E503))</f>
        <v>0</v>
      </c>
      <c r="BA503">
        <v>1</v>
      </c>
      <c r="BB503">
        <v>2</v>
      </c>
    </row>
    <row r="504" spans="1:54" ht="6.75" customHeight="1" x14ac:dyDescent="0.15">
      <c r="S504" s="260"/>
      <c r="T504" s="260"/>
      <c r="Z504" s="9"/>
    </row>
    <row r="505" spans="1:54" x14ac:dyDescent="0.15">
      <c r="E505" s="46" t="s">
        <v>490</v>
      </c>
      <c r="L505" s="260"/>
      <c r="M505" s="260"/>
      <c r="N505" s="260"/>
      <c r="O505" s="36"/>
      <c r="S505" s="260"/>
      <c r="T505" s="260"/>
      <c r="Z505" s="9"/>
      <c r="AA505" s="3"/>
      <c r="AB505" s="3"/>
      <c r="AC505" s="3"/>
      <c r="AD505" s="3"/>
      <c r="AE505" s="3"/>
      <c r="AF505" s="3"/>
      <c r="AG505" s="3"/>
      <c r="AH505" s="3"/>
      <c r="AI505" s="3"/>
      <c r="AJ505" s="3"/>
      <c r="AK505" s="3"/>
      <c r="AL505" s="3"/>
      <c r="AM505" s="3"/>
      <c r="AN505" s="3"/>
      <c r="AO505" s="3"/>
      <c r="AP505" s="3"/>
      <c r="AQ505" s="3"/>
      <c r="AR505" s="3"/>
      <c r="AS505" s="3"/>
      <c r="AT505" s="3"/>
      <c r="AU505" s="3"/>
      <c r="AV505" s="3"/>
    </row>
    <row r="506" spans="1:54" ht="6.75" customHeight="1" thickBot="1" x14ac:dyDescent="0.2">
      <c r="Z506" s="9"/>
    </row>
    <row r="507" spans="1:54" ht="14.25" thickBot="1" x14ac:dyDescent="0.2">
      <c r="F507" s="266" t="s">
        <v>486</v>
      </c>
      <c r="G507" s="266"/>
      <c r="H507" s="266"/>
      <c r="I507" s="267"/>
      <c r="J507" s="77">
        <v>0</v>
      </c>
      <c r="K507" s="78"/>
      <c r="L507" s="2" t="s">
        <v>0</v>
      </c>
      <c r="O507" s="47" t="s">
        <v>407</v>
      </c>
      <c r="T507" s="35"/>
      <c r="Z507" s="9"/>
      <c r="AW507" t="b">
        <f>NOT(AND(C497=1,E503=1))</f>
        <v>1</v>
      </c>
      <c r="AY507" t="b">
        <f>AND(NOT(AW507),ISBLANK(J507))</f>
        <v>0</v>
      </c>
    </row>
    <row r="508" spans="1:54" x14ac:dyDescent="0.15">
      <c r="Z508" s="9"/>
    </row>
    <row r="509" spans="1:54" x14ac:dyDescent="0.15">
      <c r="A509" s="31" t="s">
        <v>265</v>
      </c>
      <c r="Z509" s="9"/>
    </row>
    <row r="510" spans="1:54" ht="6.75" customHeight="1" x14ac:dyDescent="0.15">
      <c r="Z510" s="9"/>
    </row>
    <row r="511" spans="1:54" x14ac:dyDescent="0.15">
      <c r="B511" t="s">
        <v>266</v>
      </c>
      <c r="Z511" s="9"/>
      <c r="AA511" s="65" t="s">
        <v>278</v>
      </c>
      <c r="AB511" s="65"/>
      <c r="AC511" s="65"/>
      <c r="AD511" s="65"/>
      <c r="AE511" s="65"/>
      <c r="AF511" s="65"/>
      <c r="AG511" s="65"/>
      <c r="AH511" s="65"/>
      <c r="AI511" s="65"/>
      <c r="AJ511" s="65"/>
      <c r="AK511" s="65"/>
      <c r="AL511" s="65"/>
      <c r="AM511" s="65"/>
      <c r="AN511" s="65"/>
      <c r="AO511" s="65"/>
      <c r="AP511" s="65"/>
      <c r="AQ511" s="65"/>
      <c r="AR511" s="65"/>
      <c r="AS511" s="65"/>
      <c r="AT511" s="65"/>
      <c r="AU511" s="65"/>
      <c r="AV511" s="65"/>
    </row>
    <row r="512" spans="1:54" ht="6.75" customHeight="1" x14ac:dyDescent="0.15">
      <c r="Z512" s="9"/>
    </row>
    <row r="513" spans="2:51" x14ac:dyDescent="0.15">
      <c r="C513" s="2" t="s">
        <v>267</v>
      </c>
      <c r="Z513" s="9"/>
      <c r="AA513" s="65" t="s">
        <v>279</v>
      </c>
      <c r="AB513" s="65"/>
      <c r="AC513" s="65"/>
      <c r="AD513" s="65"/>
      <c r="AE513" s="65"/>
      <c r="AF513" s="65"/>
      <c r="AG513" s="65"/>
      <c r="AH513" s="65"/>
      <c r="AI513" s="65"/>
      <c r="AJ513" s="65"/>
      <c r="AK513" s="65"/>
      <c r="AL513" s="65"/>
      <c r="AM513" s="65"/>
      <c r="AN513" s="65"/>
      <c r="AO513" s="65"/>
      <c r="AP513" s="65"/>
      <c r="AQ513" s="65"/>
      <c r="AR513" s="65"/>
      <c r="AS513" s="65"/>
      <c r="AT513" s="65"/>
      <c r="AU513" s="65"/>
      <c r="AV513" s="65"/>
    </row>
    <row r="514" spans="2:51" ht="6.75" customHeight="1" thickBot="1" x14ac:dyDescent="0.2">
      <c r="Z514" s="9"/>
    </row>
    <row r="515" spans="2:51" ht="14.25" thickBot="1" x14ac:dyDescent="0.2">
      <c r="C515" s="36"/>
      <c r="D515" s="45"/>
      <c r="E515" s="36" t="s">
        <v>404</v>
      </c>
      <c r="F515" s="36"/>
      <c r="P515" s="47" t="s">
        <v>407</v>
      </c>
      <c r="Z515" s="9"/>
      <c r="AY515" t="b">
        <f>ISBLANK(D515)</f>
        <v>1</v>
      </c>
    </row>
    <row r="516" spans="2:51" ht="6.75" customHeight="1" x14ac:dyDescent="0.15">
      <c r="C516" s="35"/>
      <c r="Z516" s="9"/>
    </row>
    <row r="517" spans="2:51" x14ac:dyDescent="0.15">
      <c r="C517" s="36"/>
      <c r="D517" s="46" t="s">
        <v>490</v>
      </c>
      <c r="K517" s="260"/>
      <c r="L517" s="260"/>
      <c r="M517" s="260"/>
      <c r="N517" s="36"/>
      <c r="R517" s="260"/>
      <c r="S517" s="260"/>
      <c r="Z517" s="9"/>
    </row>
    <row r="518" spans="2:51" ht="6.75" customHeight="1" thickBot="1" x14ac:dyDescent="0.2">
      <c r="Z518" s="9"/>
    </row>
    <row r="519" spans="2:51" ht="14.25" thickBot="1" x14ac:dyDescent="0.2">
      <c r="E519" s="266" t="s">
        <v>486</v>
      </c>
      <c r="F519" s="266"/>
      <c r="G519" s="266"/>
      <c r="H519" s="267"/>
      <c r="I519" s="77">
        <v>0</v>
      </c>
      <c r="J519" s="78"/>
      <c r="K519" s="2" t="s">
        <v>0</v>
      </c>
      <c r="N519" s="47" t="s">
        <v>407</v>
      </c>
      <c r="U519" s="35"/>
      <c r="Z519" s="9"/>
      <c r="AW519" t="b">
        <f>NOT(D515=1)</f>
        <v>1</v>
      </c>
      <c r="AY519" t="b">
        <f>AND(NOT(AW519),ISBLANK(I519))</f>
        <v>0</v>
      </c>
    </row>
    <row r="520" spans="2:51" ht="20.25" customHeight="1" x14ac:dyDescent="0.15">
      <c r="Z520" s="9"/>
    </row>
    <row r="521" spans="2:51" x14ac:dyDescent="0.15">
      <c r="B521" t="s">
        <v>359</v>
      </c>
      <c r="Z521" s="9"/>
      <c r="AA521" s="65" t="s">
        <v>275</v>
      </c>
      <c r="AB521" s="65"/>
      <c r="AC521" s="65"/>
      <c r="AD521" s="65"/>
      <c r="AE521" s="65"/>
      <c r="AF521" s="65"/>
      <c r="AG521" s="65"/>
      <c r="AH521" s="65"/>
      <c r="AI521" s="65"/>
      <c r="AJ521" s="65"/>
      <c r="AK521" s="65"/>
      <c r="AL521" s="65"/>
      <c r="AM521" s="65"/>
      <c r="AN521" s="65"/>
      <c r="AO521" s="65"/>
      <c r="AP521" s="65"/>
      <c r="AQ521" s="65"/>
      <c r="AR521" s="65"/>
      <c r="AS521" s="65"/>
      <c r="AT521" s="65"/>
      <c r="AU521" s="65"/>
      <c r="AV521" s="65"/>
    </row>
    <row r="522" spans="2:51" ht="20.25" customHeight="1" x14ac:dyDescent="0.15">
      <c r="Z522" s="9"/>
    </row>
    <row r="523" spans="2:51" x14ac:dyDescent="0.15">
      <c r="B523" t="s">
        <v>268</v>
      </c>
      <c r="Z523" s="9"/>
    </row>
    <row r="524" spans="2:51" ht="6.75" customHeight="1" x14ac:dyDescent="0.15">
      <c r="Z524" s="9"/>
    </row>
    <row r="525" spans="2:51" x14ac:dyDescent="0.15">
      <c r="C525" s="2" t="s">
        <v>269</v>
      </c>
      <c r="Z525" s="9"/>
      <c r="AA525" s="65" t="s">
        <v>276</v>
      </c>
      <c r="AB525" s="65"/>
      <c r="AC525" s="65"/>
      <c r="AD525" s="65"/>
      <c r="AE525" s="65"/>
      <c r="AF525" s="65"/>
      <c r="AG525" s="65"/>
      <c r="AH525" s="65"/>
      <c r="AI525" s="65"/>
      <c r="AJ525" s="65"/>
      <c r="AK525" s="65"/>
      <c r="AL525" s="65"/>
      <c r="AM525" s="65"/>
      <c r="AN525" s="65"/>
      <c r="AO525" s="65"/>
      <c r="AP525" s="65"/>
      <c r="AQ525" s="65"/>
      <c r="AR525" s="65"/>
      <c r="AS525" s="65"/>
      <c r="AT525" s="65"/>
      <c r="AU525" s="65"/>
      <c r="AV525" s="65"/>
    </row>
    <row r="526" spans="2:51" ht="6.75" customHeight="1" thickBot="1" x14ac:dyDescent="0.2">
      <c r="Z526" s="9"/>
    </row>
    <row r="527" spans="2:51" ht="14.25" thickBot="1" x14ac:dyDescent="0.2">
      <c r="C527" s="36"/>
      <c r="D527" s="45"/>
      <c r="E527" s="36" t="s">
        <v>415</v>
      </c>
      <c r="F527" s="36"/>
      <c r="Z527" s="9"/>
    </row>
    <row r="528" spans="2:51" ht="12.75" customHeight="1" x14ac:dyDescent="0.15">
      <c r="C528" s="35"/>
      <c r="D528" s="47" t="s">
        <v>407</v>
      </c>
      <c r="Z528" s="9"/>
      <c r="AY528" t="b">
        <f>ISBLANK(D527)</f>
        <v>1</v>
      </c>
    </row>
    <row r="529" spans="2:54" ht="6.75" customHeight="1" x14ac:dyDescent="0.15">
      <c r="C529" s="35"/>
      <c r="Z529" s="9"/>
    </row>
    <row r="530" spans="2:54" x14ac:dyDescent="0.15">
      <c r="C530" s="36"/>
      <c r="D530" s="46" t="s">
        <v>490</v>
      </c>
      <c r="K530" s="260"/>
      <c r="L530" s="260"/>
      <c r="M530" s="260"/>
      <c r="N530" s="36"/>
      <c r="R530" s="260"/>
      <c r="S530" s="260"/>
      <c r="Z530" s="9"/>
    </row>
    <row r="531" spans="2:54" ht="6.75" customHeight="1" thickBot="1" x14ac:dyDescent="0.2">
      <c r="Z531" s="9"/>
    </row>
    <row r="532" spans="2:54" ht="14.25" thickBot="1" x14ac:dyDescent="0.2">
      <c r="E532" s="266" t="s">
        <v>487</v>
      </c>
      <c r="F532" s="266"/>
      <c r="G532" s="266"/>
      <c r="H532" s="267"/>
      <c r="I532" s="77">
        <v>0</v>
      </c>
      <c r="J532" s="78"/>
      <c r="K532" s="2" t="s">
        <v>0</v>
      </c>
      <c r="N532" s="47" t="s">
        <v>407</v>
      </c>
      <c r="U532" s="35"/>
      <c r="Z532" s="9"/>
      <c r="AW532" t="b">
        <f>NOT(D527=1)</f>
        <v>1</v>
      </c>
      <c r="AY532" t="b">
        <f>AND(NOT(AW532),ISBLANK(I532))</f>
        <v>0</v>
      </c>
    </row>
    <row r="533" spans="2:54" ht="20.25" customHeight="1" x14ac:dyDescent="0.15">
      <c r="Z533" s="9"/>
    </row>
    <row r="534" spans="2:54" x14ac:dyDescent="0.15">
      <c r="B534" t="s">
        <v>270</v>
      </c>
      <c r="Z534" s="9"/>
      <c r="AA534" s="65" t="s">
        <v>277</v>
      </c>
      <c r="AB534" s="65"/>
      <c r="AC534" s="65"/>
      <c r="AD534" s="65"/>
      <c r="AE534" s="65"/>
      <c r="AF534" s="65"/>
      <c r="AG534" s="65"/>
      <c r="AH534" s="65"/>
      <c r="AI534" s="65"/>
      <c r="AJ534" s="65"/>
      <c r="AK534" s="65"/>
      <c r="AL534" s="65"/>
      <c r="AM534" s="65"/>
      <c r="AN534" s="65"/>
      <c r="AO534" s="65"/>
      <c r="AP534" s="65"/>
      <c r="AQ534" s="65"/>
      <c r="AR534" s="65"/>
      <c r="AS534" s="65"/>
      <c r="AT534" s="65"/>
      <c r="AU534" s="65"/>
      <c r="AV534" s="65"/>
    </row>
    <row r="535" spans="2:54" ht="6.75" customHeight="1" thickBot="1" x14ac:dyDescent="0.2">
      <c r="Z535" s="9"/>
    </row>
    <row r="536" spans="2:54" ht="14.25" thickBot="1" x14ac:dyDescent="0.2">
      <c r="C536" s="45"/>
      <c r="D536" s="36" t="s">
        <v>413</v>
      </c>
      <c r="J536" s="47" t="s">
        <v>407</v>
      </c>
      <c r="K536" s="47"/>
      <c r="Z536" s="9"/>
      <c r="AA536" s="3"/>
      <c r="AB536" s="3"/>
      <c r="AC536" s="3"/>
      <c r="AD536" s="3"/>
      <c r="AE536" s="3"/>
      <c r="AF536" s="3"/>
      <c r="AG536" s="3"/>
      <c r="AH536" s="3"/>
      <c r="AI536" s="3"/>
      <c r="AJ536" s="3"/>
      <c r="AK536" s="3"/>
      <c r="AL536" s="3"/>
      <c r="AM536" s="3"/>
      <c r="AN536" s="3"/>
      <c r="AO536" s="3"/>
      <c r="AP536" s="3"/>
      <c r="AQ536" s="3"/>
      <c r="AR536" s="3"/>
      <c r="AS536" s="3"/>
      <c r="AT536" s="3"/>
      <c r="AU536" s="3"/>
      <c r="AV536" s="3"/>
      <c r="AY536" t="b">
        <f>ISBLANK(C536)</f>
        <v>1</v>
      </c>
    </row>
    <row r="537" spans="2:54" ht="6.75" customHeight="1" x14ac:dyDescent="0.15">
      <c r="Z537" s="9"/>
    </row>
    <row r="538" spans="2:54" x14ac:dyDescent="0.15">
      <c r="C538" s="36"/>
      <c r="D538" s="46" t="s">
        <v>414</v>
      </c>
      <c r="K538" s="260"/>
      <c r="L538" s="260"/>
      <c r="M538" s="260"/>
      <c r="N538" s="36"/>
      <c r="R538" s="260"/>
      <c r="S538" s="260"/>
      <c r="Z538" s="9"/>
    </row>
    <row r="539" spans="2:54" ht="6.75" customHeight="1" thickBot="1" x14ac:dyDescent="0.2">
      <c r="Z539" s="9"/>
    </row>
    <row r="540" spans="2:54" ht="14.25" thickBot="1" x14ac:dyDescent="0.2">
      <c r="D540" s="36" t="s">
        <v>416</v>
      </c>
      <c r="M540" s="77">
        <v>0</v>
      </c>
      <c r="N540" s="79"/>
      <c r="O540" s="78"/>
      <c r="P540" s="36" t="s">
        <v>274</v>
      </c>
      <c r="Q540" s="47" t="s">
        <v>407</v>
      </c>
      <c r="Z540" s="9"/>
      <c r="AW540" t="b">
        <f>NOT(C536=1)</f>
        <v>1</v>
      </c>
      <c r="AY540" t="b">
        <f>AND(NOT(AW540),ISBLANK(M540))</f>
        <v>0</v>
      </c>
    </row>
    <row r="541" spans="2:54" ht="6.75" customHeight="1" x14ac:dyDescent="0.15">
      <c r="Z541" s="9"/>
    </row>
    <row r="542" spans="2:54" x14ac:dyDescent="0.15">
      <c r="D542" s="1" t="s">
        <v>271</v>
      </c>
      <c r="Z542" s="9"/>
    </row>
    <row r="543" spans="2:54" ht="6.75" customHeight="1" thickBot="1" x14ac:dyDescent="0.2">
      <c r="Z543" s="9"/>
    </row>
    <row r="544" spans="2:54" ht="14.25" thickBot="1" x14ac:dyDescent="0.2">
      <c r="C544" s="36"/>
      <c r="E544" s="45"/>
      <c r="F544" s="36" t="s">
        <v>404</v>
      </c>
      <c r="G544" s="36"/>
      <c r="Q544" s="47" t="s">
        <v>407</v>
      </c>
      <c r="Z544" s="9"/>
      <c r="AA544" s="3"/>
      <c r="AB544" s="3"/>
      <c r="AC544" s="3"/>
      <c r="AD544" s="3"/>
      <c r="AE544" s="3"/>
      <c r="AF544" s="3"/>
      <c r="AG544" s="3"/>
      <c r="AH544" s="3"/>
      <c r="AI544" s="3"/>
      <c r="AJ544" s="3"/>
      <c r="AK544" s="3"/>
      <c r="AL544" s="3"/>
      <c r="AM544" s="3"/>
      <c r="AN544" s="3"/>
      <c r="AO544" s="3"/>
      <c r="AP544" s="3"/>
      <c r="AQ544" s="3"/>
      <c r="AR544" s="3"/>
      <c r="AS544" s="3"/>
      <c r="AT544" s="3"/>
      <c r="AU544" s="3"/>
      <c r="AV544" s="3"/>
      <c r="AW544" t="b">
        <f>NOT(C536=1)</f>
        <v>1</v>
      </c>
      <c r="AY544" t="b">
        <f>AND(NOT(AW544),ISBLANK(E544))</f>
        <v>0</v>
      </c>
      <c r="BA544">
        <v>1</v>
      </c>
      <c r="BB544">
        <v>2</v>
      </c>
    </row>
    <row r="545" spans="2:54" ht="6.75" customHeight="1" x14ac:dyDescent="0.15">
      <c r="S545" s="260"/>
      <c r="T545" s="260"/>
      <c r="Z545" s="9"/>
    </row>
    <row r="546" spans="2:54" x14ac:dyDescent="0.15">
      <c r="E546" s="46" t="s">
        <v>490</v>
      </c>
      <c r="L546" s="260"/>
      <c r="M546" s="260"/>
      <c r="N546" s="260"/>
      <c r="O546" s="36"/>
      <c r="S546" s="260"/>
      <c r="T546" s="260"/>
      <c r="Z546" s="9"/>
      <c r="AA546" s="3"/>
      <c r="AB546" s="3"/>
      <c r="AC546" s="3"/>
      <c r="AD546" s="3"/>
      <c r="AE546" s="3"/>
      <c r="AF546" s="3"/>
      <c r="AG546" s="3"/>
      <c r="AH546" s="3"/>
      <c r="AI546" s="3"/>
      <c r="AJ546" s="3"/>
      <c r="AK546" s="3"/>
      <c r="AL546" s="3"/>
      <c r="AM546" s="3"/>
      <c r="AN546" s="3"/>
      <c r="AO546" s="3"/>
      <c r="AP546" s="3"/>
      <c r="AQ546" s="3"/>
      <c r="AR546" s="3"/>
      <c r="AS546" s="3"/>
      <c r="AT546" s="3"/>
      <c r="AU546" s="3"/>
      <c r="AV546" s="3"/>
    </row>
    <row r="547" spans="2:54" ht="6.75" customHeight="1" thickBot="1" x14ac:dyDescent="0.2">
      <c r="Z547" s="9"/>
    </row>
    <row r="548" spans="2:54" ht="14.25" thickBot="1" x14ac:dyDescent="0.2">
      <c r="F548" s="266" t="s">
        <v>487</v>
      </c>
      <c r="G548" s="266"/>
      <c r="H548" s="266"/>
      <c r="I548" s="267"/>
      <c r="J548" s="77">
        <v>0</v>
      </c>
      <c r="K548" s="78"/>
      <c r="L548" s="2" t="s">
        <v>0</v>
      </c>
      <c r="O548" s="47" t="s">
        <v>407</v>
      </c>
      <c r="T548" s="35"/>
      <c r="Z548" s="9"/>
      <c r="AW548" t="b">
        <f>NOT(AND(C536=1,E544=1))</f>
        <v>1</v>
      </c>
      <c r="AY548" t="b">
        <f>AND(NOT(AW548),ISBLANK(J548))</f>
        <v>0</v>
      </c>
    </row>
    <row r="549" spans="2:54" ht="20.25" customHeight="1" x14ac:dyDescent="0.15">
      <c r="Z549" s="9"/>
    </row>
    <row r="550" spans="2:54" x14ac:dyDescent="0.15">
      <c r="B550" t="s">
        <v>272</v>
      </c>
      <c r="Z550" s="9"/>
    </row>
    <row r="551" spans="2:54" ht="6.75" customHeight="1" thickBot="1" x14ac:dyDescent="0.2">
      <c r="Z551" s="9"/>
    </row>
    <row r="552" spans="2:54" ht="14.25" thickBot="1" x14ac:dyDescent="0.2">
      <c r="C552" s="45"/>
      <c r="D552" s="36" t="s">
        <v>413</v>
      </c>
      <c r="J552" s="47" t="s">
        <v>407</v>
      </c>
      <c r="K552" s="47"/>
      <c r="Z552" s="9"/>
      <c r="AA552" s="3"/>
      <c r="AB552" s="3"/>
      <c r="AC552" s="3"/>
      <c r="AD552" s="3"/>
      <c r="AE552" s="3"/>
      <c r="AF552" s="3"/>
      <c r="AG552" s="3"/>
      <c r="AH552" s="3"/>
      <c r="AI552" s="3"/>
      <c r="AJ552" s="3"/>
      <c r="AK552" s="3"/>
      <c r="AL552" s="3"/>
      <c r="AM552" s="3"/>
      <c r="AN552" s="3"/>
      <c r="AO552" s="3"/>
      <c r="AP552" s="3"/>
      <c r="AQ552" s="3"/>
      <c r="AR552" s="3"/>
      <c r="AS552" s="3"/>
      <c r="AT552" s="3"/>
      <c r="AU552" s="3"/>
      <c r="AV552" s="3"/>
      <c r="AY552" t="b">
        <f>ISBLANK(C552)</f>
        <v>1</v>
      </c>
    </row>
    <row r="553" spans="2:54" ht="6.75" customHeight="1" x14ac:dyDescent="0.15">
      <c r="Z553" s="9"/>
    </row>
    <row r="554" spans="2:54" x14ac:dyDescent="0.15">
      <c r="C554" s="36"/>
      <c r="D554" s="46" t="s">
        <v>414</v>
      </c>
      <c r="K554" s="260"/>
      <c r="L554" s="260"/>
      <c r="M554" s="260"/>
      <c r="N554" s="36"/>
      <c r="R554" s="260"/>
      <c r="S554" s="260"/>
      <c r="Z554" s="9"/>
    </row>
    <row r="555" spans="2:54" ht="6.75" customHeight="1" x14ac:dyDescent="0.15">
      <c r="Z555" s="9"/>
    </row>
    <row r="556" spans="2:54" x14ac:dyDescent="0.15">
      <c r="D556" s="1" t="s">
        <v>273</v>
      </c>
      <c r="Z556" s="9"/>
    </row>
    <row r="557" spans="2:54" ht="6.75" customHeight="1" thickBot="1" x14ac:dyDescent="0.2">
      <c r="Z557" s="9"/>
    </row>
    <row r="558" spans="2:54" ht="14.25" thickBot="1" x14ac:dyDescent="0.2">
      <c r="C558" s="36"/>
      <c r="E558" s="45"/>
      <c r="F558" s="36" t="s">
        <v>404</v>
      </c>
      <c r="G558" s="36"/>
      <c r="Q558" s="47" t="s">
        <v>407</v>
      </c>
      <c r="Z558" s="9"/>
      <c r="AA558" s="3"/>
      <c r="AB558" s="3"/>
      <c r="AC558" s="3"/>
      <c r="AD558" s="3"/>
      <c r="AE558" s="3"/>
      <c r="AF558" s="3"/>
      <c r="AG558" s="3"/>
      <c r="AH558" s="3"/>
      <c r="AI558" s="3"/>
      <c r="AJ558" s="3"/>
      <c r="AK558" s="3"/>
      <c r="AL558" s="3"/>
      <c r="AM558" s="3"/>
      <c r="AN558" s="3"/>
      <c r="AO558" s="3"/>
      <c r="AP558" s="3"/>
      <c r="AQ558" s="3"/>
      <c r="AR558" s="3"/>
      <c r="AS558" s="3"/>
      <c r="AT558" s="3"/>
      <c r="AU558" s="3"/>
      <c r="AV558" s="3"/>
      <c r="AW558" t="b">
        <f>NOT(C552=1)</f>
        <v>1</v>
      </c>
      <c r="AY558" t="b">
        <f>AND(NOT(AW558),ISBLANK(E558))</f>
        <v>0</v>
      </c>
      <c r="BA558">
        <v>1</v>
      </c>
      <c r="BB558">
        <v>2</v>
      </c>
    </row>
    <row r="559" spans="2:54" ht="6.75" customHeight="1" x14ac:dyDescent="0.15">
      <c r="S559" s="260"/>
      <c r="T559" s="260"/>
      <c r="Z559" s="9"/>
    </row>
    <row r="560" spans="2:54" x14ac:dyDescent="0.15">
      <c r="E560" s="46" t="s">
        <v>490</v>
      </c>
      <c r="L560" s="260"/>
      <c r="M560" s="260"/>
      <c r="N560" s="260"/>
      <c r="O560" s="36"/>
      <c r="S560" s="260"/>
      <c r="T560" s="260"/>
      <c r="Z560" s="9"/>
      <c r="AA560" s="3"/>
      <c r="AB560" s="3"/>
      <c r="AC560" s="3"/>
      <c r="AD560" s="3"/>
      <c r="AE560" s="3"/>
      <c r="AF560" s="3"/>
      <c r="AG560" s="3"/>
      <c r="AH560" s="3"/>
      <c r="AI560" s="3"/>
      <c r="AJ560" s="3"/>
      <c r="AK560" s="3"/>
      <c r="AL560" s="3"/>
      <c r="AM560" s="3"/>
      <c r="AN560" s="3"/>
      <c r="AO560" s="3"/>
      <c r="AP560" s="3"/>
      <c r="AQ560" s="3"/>
      <c r="AR560" s="3"/>
      <c r="AS560" s="3"/>
      <c r="AT560" s="3"/>
      <c r="AU560" s="3"/>
      <c r="AV560" s="3"/>
    </row>
    <row r="561" spans="1:51" ht="6.75" customHeight="1" thickBot="1" x14ac:dyDescent="0.2">
      <c r="Z561" s="9"/>
    </row>
    <row r="562" spans="1:51" ht="14.25" thickBot="1" x14ac:dyDescent="0.2">
      <c r="F562" s="268" t="s">
        <v>487</v>
      </c>
      <c r="G562" s="268"/>
      <c r="H562" s="268"/>
      <c r="I562" s="269"/>
      <c r="J562" s="77">
        <v>0</v>
      </c>
      <c r="K562" s="78"/>
      <c r="L562" s="2" t="s">
        <v>0</v>
      </c>
      <c r="O562" s="47" t="s">
        <v>407</v>
      </c>
      <c r="T562" s="35"/>
      <c r="Z562" s="9"/>
      <c r="AW562" t="b">
        <f>NOT(AND(C552=1,E558=1))</f>
        <v>1</v>
      </c>
      <c r="AY562" t="b">
        <f>AND(NOT(AW562),ISBLANK(J562))</f>
        <v>0</v>
      </c>
    </row>
    <row r="563" spans="1:51" ht="20.25" customHeight="1" x14ac:dyDescent="0.15">
      <c r="Z563" s="9"/>
    </row>
    <row r="564" spans="1:51" x14ac:dyDescent="0.15">
      <c r="A564" s="31" t="s">
        <v>280</v>
      </c>
      <c r="Z564" s="9"/>
    </row>
    <row r="565" spans="1:51" ht="6.75" customHeight="1" x14ac:dyDescent="0.15">
      <c r="Z565" s="9"/>
    </row>
    <row r="566" spans="1:51" x14ac:dyDescent="0.15">
      <c r="B566" t="s">
        <v>281</v>
      </c>
      <c r="Z566" s="9"/>
      <c r="AA566" s="65" t="s">
        <v>287</v>
      </c>
      <c r="AB566" s="65"/>
      <c r="AC566" s="65"/>
      <c r="AD566" s="65"/>
      <c r="AE566" s="65"/>
      <c r="AF566" s="65"/>
      <c r="AG566" s="65"/>
      <c r="AH566" s="65"/>
      <c r="AI566" s="65"/>
      <c r="AJ566" s="65"/>
      <c r="AK566" s="65"/>
      <c r="AL566" s="65"/>
      <c r="AM566" s="65"/>
      <c r="AN566" s="65"/>
      <c r="AO566" s="65"/>
      <c r="AP566" s="65"/>
      <c r="AQ566" s="65"/>
      <c r="AR566" s="65"/>
      <c r="AS566" s="65"/>
      <c r="AT566" s="65"/>
      <c r="AU566" s="65"/>
      <c r="AV566" s="65"/>
    </row>
    <row r="567" spans="1:51" ht="6.75" customHeight="1" x14ac:dyDescent="0.15">
      <c r="Z567" s="9"/>
    </row>
    <row r="568" spans="1:51" x14ac:dyDescent="0.15">
      <c r="C568" s="1" t="s">
        <v>282</v>
      </c>
      <c r="Z568" s="9"/>
    </row>
    <row r="569" spans="1:51" ht="6.75" customHeight="1" thickBot="1" x14ac:dyDescent="0.2">
      <c r="Z569" s="9"/>
    </row>
    <row r="570" spans="1:51" ht="14.25" thickBot="1" x14ac:dyDescent="0.2">
      <c r="C570" s="36"/>
      <c r="D570" s="45"/>
      <c r="E570" s="36" t="s">
        <v>404</v>
      </c>
      <c r="F570" s="36"/>
      <c r="P570" s="47" t="s">
        <v>407</v>
      </c>
      <c r="Z570" s="9"/>
      <c r="AY570" t="b">
        <f>ISBLANK(D570)</f>
        <v>1</v>
      </c>
    </row>
    <row r="571" spans="1:51" ht="6.75" customHeight="1" x14ac:dyDescent="0.15">
      <c r="C571" s="35"/>
      <c r="Z571" s="9"/>
    </row>
    <row r="572" spans="1:51" x14ac:dyDescent="0.15">
      <c r="C572" s="36"/>
      <c r="D572" s="46" t="s">
        <v>490</v>
      </c>
      <c r="K572" s="260"/>
      <c r="L572" s="260"/>
      <c r="M572" s="260"/>
      <c r="N572" s="36"/>
      <c r="R572" s="260"/>
      <c r="S572" s="260"/>
      <c r="Z572" s="9"/>
    </row>
    <row r="573" spans="1:51" ht="6.75" customHeight="1" thickBot="1" x14ac:dyDescent="0.2">
      <c r="Z573" s="9"/>
    </row>
    <row r="574" spans="1:51" ht="14.25" thickBot="1" x14ac:dyDescent="0.2">
      <c r="E574" s="266" t="s">
        <v>487</v>
      </c>
      <c r="F574" s="266"/>
      <c r="G574" s="266"/>
      <c r="H574" s="267"/>
      <c r="I574" s="77">
        <v>0</v>
      </c>
      <c r="J574" s="78"/>
      <c r="K574" s="2" t="s">
        <v>0</v>
      </c>
      <c r="N574" s="47" t="s">
        <v>407</v>
      </c>
      <c r="U574" s="35"/>
      <c r="Z574" s="9"/>
      <c r="AW574" t="b">
        <f>NOT(D570=1)</f>
        <v>1</v>
      </c>
      <c r="AY574" t="b">
        <f>AND(NOT(AW574),ISBLANK(I574))</f>
        <v>0</v>
      </c>
    </row>
    <row r="575" spans="1:51" ht="20.25" customHeight="1" x14ac:dyDescent="0.15">
      <c r="C575" s="35"/>
      <c r="Z575" s="9"/>
    </row>
    <row r="576" spans="1:51" x14ac:dyDescent="0.15">
      <c r="B576" t="s">
        <v>283</v>
      </c>
      <c r="Z576" s="9"/>
      <c r="AA576" s="65" t="s">
        <v>288</v>
      </c>
      <c r="AB576" s="65"/>
      <c r="AC576" s="65"/>
      <c r="AD576" s="65"/>
      <c r="AE576" s="65"/>
      <c r="AF576" s="65"/>
      <c r="AG576" s="65"/>
      <c r="AH576" s="65"/>
      <c r="AI576" s="65"/>
      <c r="AJ576" s="65"/>
      <c r="AK576" s="65"/>
      <c r="AL576" s="65"/>
      <c r="AM576" s="65"/>
      <c r="AN576" s="65"/>
      <c r="AO576" s="65"/>
      <c r="AP576" s="65"/>
      <c r="AQ576" s="65"/>
      <c r="AR576" s="65"/>
      <c r="AS576" s="65"/>
      <c r="AT576" s="65"/>
      <c r="AU576" s="65"/>
      <c r="AV576" s="65"/>
    </row>
    <row r="577" spans="2:51" ht="6.75" customHeight="1" x14ac:dyDescent="0.15">
      <c r="Z577" s="9"/>
    </row>
    <row r="578" spans="2:51" x14ac:dyDescent="0.15">
      <c r="C578" s="1" t="s">
        <v>284</v>
      </c>
      <c r="Z578" s="9"/>
      <c r="AA578" s="65" t="s">
        <v>289</v>
      </c>
      <c r="AB578" s="65"/>
      <c r="AC578" s="65"/>
      <c r="AD578" s="65"/>
      <c r="AE578" s="65"/>
      <c r="AF578" s="65"/>
      <c r="AG578" s="65"/>
      <c r="AH578" s="65"/>
      <c r="AI578" s="65"/>
      <c r="AJ578" s="65"/>
      <c r="AK578" s="65"/>
      <c r="AL578" s="65"/>
      <c r="AM578" s="65"/>
      <c r="AN578" s="65"/>
      <c r="AO578" s="65"/>
      <c r="AP578" s="65"/>
      <c r="AQ578" s="65"/>
      <c r="AR578" s="65"/>
      <c r="AS578" s="65"/>
      <c r="AT578" s="65"/>
      <c r="AU578" s="65"/>
      <c r="AV578" s="65"/>
    </row>
    <row r="579" spans="2:51" ht="6.75" customHeight="1" thickBot="1" x14ac:dyDescent="0.2">
      <c r="Z579" s="9"/>
    </row>
    <row r="580" spans="2:51" ht="14.25" thickBot="1" x14ac:dyDescent="0.2">
      <c r="C580" s="36"/>
      <c r="D580" s="45"/>
      <c r="E580" s="36" t="s">
        <v>404</v>
      </c>
      <c r="F580" s="36"/>
      <c r="P580" s="47" t="s">
        <v>407</v>
      </c>
      <c r="Z580" s="9"/>
      <c r="AY580" t="b">
        <f>ISBLANK(D580)</f>
        <v>1</v>
      </c>
    </row>
    <row r="581" spans="2:51" ht="6.75" customHeight="1" x14ac:dyDescent="0.15">
      <c r="C581" s="35"/>
      <c r="Z581" s="9"/>
    </row>
    <row r="582" spans="2:51" x14ac:dyDescent="0.15">
      <c r="C582" s="36"/>
      <c r="D582" s="46" t="s">
        <v>490</v>
      </c>
      <c r="K582" s="260"/>
      <c r="L582" s="260"/>
      <c r="M582" s="260"/>
      <c r="N582" s="36"/>
      <c r="R582" s="260"/>
      <c r="S582" s="260"/>
      <c r="Z582" s="9"/>
    </row>
    <row r="583" spans="2:51" ht="6.75" customHeight="1" thickBot="1" x14ac:dyDescent="0.2">
      <c r="Z583" s="9"/>
    </row>
    <row r="584" spans="2:51" ht="14.25" thickBot="1" x14ac:dyDescent="0.2">
      <c r="E584" s="268" t="s">
        <v>487</v>
      </c>
      <c r="F584" s="268"/>
      <c r="G584" s="268"/>
      <c r="H584" s="269"/>
      <c r="I584" s="77">
        <v>0</v>
      </c>
      <c r="J584" s="78"/>
      <c r="K584" s="2" t="s">
        <v>0</v>
      </c>
      <c r="N584" s="47" t="s">
        <v>407</v>
      </c>
      <c r="U584" s="35"/>
      <c r="Z584" s="9"/>
      <c r="AW584" t="b">
        <f>NOT(D580=1)</f>
        <v>1</v>
      </c>
      <c r="AY584" t="b">
        <f>AND(NOT(AW584),ISBLANK(I584))</f>
        <v>0</v>
      </c>
    </row>
    <row r="585" spans="2:51" ht="20.25" customHeight="1" x14ac:dyDescent="0.15">
      <c r="Z585" s="9"/>
    </row>
    <row r="586" spans="2:51" x14ac:dyDescent="0.15">
      <c r="B586" t="s">
        <v>285</v>
      </c>
      <c r="Z586" s="9"/>
      <c r="AA586" s="65" t="s">
        <v>290</v>
      </c>
      <c r="AB586" s="65"/>
      <c r="AC586" s="65"/>
      <c r="AD586" s="65"/>
      <c r="AE586" s="65"/>
      <c r="AF586" s="65"/>
      <c r="AG586" s="65"/>
      <c r="AH586" s="65"/>
      <c r="AI586" s="65"/>
      <c r="AJ586" s="65"/>
      <c r="AK586" s="65"/>
      <c r="AL586" s="65"/>
      <c r="AM586" s="65"/>
      <c r="AN586" s="65"/>
      <c r="AO586" s="65"/>
      <c r="AP586" s="65"/>
      <c r="AQ586" s="65"/>
      <c r="AR586" s="65"/>
      <c r="AS586" s="65"/>
      <c r="AT586" s="65"/>
      <c r="AU586" s="65"/>
      <c r="AV586" s="65"/>
    </row>
    <row r="587" spans="2:51" ht="6.75" customHeight="1" thickBot="1" x14ac:dyDescent="0.2">
      <c r="Z587" s="9"/>
    </row>
    <row r="588" spans="2:51" ht="14.25" thickBot="1" x14ac:dyDescent="0.2">
      <c r="C588" s="45"/>
      <c r="D588" s="36" t="s">
        <v>413</v>
      </c>
      <c r="J588" s="47" t="s">
        <v>407</v>
      </c>
      <c r="K588" s="47"/>
      <c r="Z588" s="9"/>
      <c r="AA588" s="65" t="s">
        <v>555</v>
      </c>
      <c r="AB588" s="65"/>
      <c r="AC588" s="65"/>
      <c r="AD588" s="65"/>
      <c r="AE588" s="65"/>
      <c r="AF588" s="65"/>
      <c r="AG588" s="65"/>
      <c r="AH588" s="65"/>
      <c r="AI588" s="65"/>
      <c r="AJ588" s="65"/>
      <c r="AK588" s="65"/>
      <c r="AL588" s="65"/>
      <c r="AM588" s="65"/>
      <c r="AN588" s="65"/>
      <c r="AO588" s="65"/>
      <c r="AP588" s="65"/>
      <c r="AQ588" s="65"/>
      <c r="AR588" s="65"/>
      <c r="AS588" s="65"/>
      <c r="AT588" s="65"/>
      <c r="AU588" s="65"/>
      <c r="AV588" s="65"/>
      <c r="AY588" t="b">
        <f>ISBLANK(C588)</f>
        <v>1</v>
      </c>
    </row>
    <row r="589" spans="2:51" ht="6.75" customHeight="1" x14ac:dyDescent="0.15">
      <c r="Z589" s="9"/>
    </row>
    <row r="590" spans="2:51" x14ac:dyDescent="0.15">
      <c r="C590" s="36"/>
      <c r="D590" s="46" t="s">
        <v>414</v>
      </c>
      <c r="K590" s="260"/>
      <c r="L590" s="260"/>
      <c r="M590" s="260"/>
      <c r="N590" s="36"/>
      <c r="R590" s="260"/>
      <c r="S590" s="260"/>
      <c r="Z590" s="9"/>
    </row>
    <row r="591" spans="2:51" ht="6.75" customHeight="1" x14ac:dyDescent="0.15">
      <c r="Z591" s="9"/>
    </row>
    <row r="592" spans="2:51" x14ac:dyDescent="0.15">
      <c r="D592" s="39" t="s">
        <v>286</v>
      </c>
      <c r="Z592" s="9"/>
    </row>
    <row r="593" spans="2:54" ht="6.75" customHeight="1" thickBot="1" x14ac:dyDescent="0.2">
      <c r="Z593" s="9"/>
    </row>
    <row r="594" spans="2:54" ht="14.25" thickBot="1" x14ac:dyDescent="0.2">
      <c r="C594" s="36"/>
      <c r="E594" s="45"/>
      <c r="F594" s="36" t="s">
        <v>404</v>
      </c>
      <c r="G594" s="36"/>
      <c r="Q594" s="47" t="s">
        <v>407</v>
      </c>
      <c r="Z594" s="9"/>
      <c r="AA594" s="3"/>
      <c r="AB594" s="3"/>
      <c r="AC594" s="3"/>
      <c r="AD594" s="3"/>
      <c r="AE594" s="3"/>
      <c r="AF594" s="3"/>
      <c r="AG594" s="3"/>
      <c r="AH594" s="3"/>
      <c r="AI594" s="3"/>
      <c r="AJ594" s="3"/>
      <c r="AK594" s="3"/>
      <c r="AL594" s="3"/>
      <c r="AM594" s="3"/>
      <c r="AN594" s="3"/>
      <c r="AO594" s="3"/>
      <c r="AP594" s="3"/>
      <c r="AQ594" s="3"/>
      <c r="AR594" s="3"/>
      <c r="AS594" s="3"/>
      <c r="AT594" s="3"/>
      <c r="AU594" s="3"/>
      <c r="AV594" s="3"/>
      <c r="AW594" t="b">
        <f>NOT(C588=1)</f>
        <v>1</v>
      </c>
      <c r="AY594" t="b">
        <f>AND(NOT(AW594),ISBLANK(E594))</f>
        <v>0</v>
      </c>
      <c r="BA594">
        <v>1</v>
      </c>
      <c r="BB594">
        <v>2</v>
      </c>
    </row>
    <row r="595" spans="2:54" ht="6.75" customHeight="1" x14ac:dyDescent="0.15">
      <c r="S595" s="260"/>
      <c r="T595" s="260"/>
      <c r="Z595" s="9"/>
    </row>
    <row r="596" spans="2:54" x14ac:dyDescent="0.15">
      <c r="E596" s="46" t="s">
        <v>490</v>
      </c>
      <c r="L596" s="260"/>
      <c r="M596" s="260"/>
      <c r="N596" s="260"/>
      <c r="O596" s="36"/>
      <c r="S596" s="260"/>
      <c r="T596" s="260"/>
      <c r="Z596" s="9"/>
      <c r="AA596" s="3"/>
      <c r="AB596" s="3"/>
      <c r="AC596" s="3"/>
      <c r="AD596" s="3"/>
      <c r="AE596" s="3"/>
      <c r="AF596" s="3"/>
      <c r="AG596" s="3"/>
      <c r="AH596" s="3"/>
      <c r="AI596" s="3"/>
      <c r="AJ596" s="3"/>
      <c r="AK596" s="3"/>
      <c r="AL596" s="3"/>
      <c r="AM596" s="3"/>
      <c r="AN596" s="3"/>
      <c r="AO596" s="3"/>
      <c r="AP596" s="3"/>
      <c r="AQ596" s="3"/>
      <c r="AR596" s="3"/>
      <c r="AS596" s="3"/>
      <c r="AT596" s="3"/>
      <c r="AU596" s="3"/>
      <c r="AV596" s="3"/>
    </row>
    <row r="597" spans="2:54" ht="6.75" customHeight="1" thickBot="1" x14ac:dyDescent="0.2">
      <c r="Z597" s="9"/>
    </row>
    <row r="598" spans="2:54" ht="14.25" thickBot="1" x14ac:dyDescent="0.2">
      <c r="F598" s="266" t="s">
        <v>487</v>
      </c>
      <c r="G598" s="266"/>
      <c r="H598" s="266"/>
      <c r="I598" s="267"/>
      <c r="J598" s="77">
        <v>0</v>
      </c>
      <c r="K598" s="78"/>
      <c r="L598" s="2" t="s">
        <v>0</v>
      </c>
      <c r="O598" s="47" t="s">
        <v>407</v>
      </c>
      <c r="T598" s="35"/>
      <c r="Z598" s="9"/>
      <c r="AW598" t="b">
        <f>NOT(AND(C588=1,E594=1))</f>
        <v>1</v>
      </c>
      <c r="AY598" t="b">
        <f>AND(NOT(AW598),ISBLANK(J598))</f>
        <v>0</v>
      </c>
    </row>
    <row r="599" spans="2:54" ht="20.25" customHeight="1" x14ac:dyDescent="0.15">
      <c r="Z599" s="9"/>
    </row>
    <row r="600" spans="2:54" x14ac:dyDescent="0.15">
      <c r="B600" s="30" t="s">
        <v>455</v>
      </c>
      <c r="Z600" s="9"/>
    </row>
    <row r="601" spans="2:54" ht="6.75" customHeight="1" x14ac:dyDescent="0.15">
      <c r="Z601" s="9"/>
    </row>
    <row r="602" spans="2:54" ht="14.25" customHeight="1" x14ac:dyDescent="0.15">
      <c r="C602" s="1" t="s">
        <v>456</v>
      </c>
      <c r="Z602" s="9"/>
      <c r="AA602" s="65" t="s">
        <v>458</v>
      </c>
      <c r="AB602" s="65"/>
      <c r="AC602" s="65"/>
      <c r="AD602" s="65"/>
      <c r="AE602" s="65"/>
      <c r="AF602" s="65"/>
      <c r="AG602" s="65"/>
      <c r="AH602" s="65"/>
      <c r="AI602" s="65"/>
      <c r="AJ602" s="65"/>
      <c r="AK602" s="65"/>
      <c r="AL602" s="65"/>
      <c r="AM602" s="65"/>
      <c r="AN602" s="65"/>
      <c r="AO602" s="65"/>
      <c r="AP602" s="65"/>
      <c r="AQ602" s="65"/>
      <c r="AR602" s="65"/>
      <c r="AS602" s="65"/>
      <c r="AT602" s="65"/>
      <c r="AU602" s="65"/>
      <c r="AV602" s="65"/>
    </row>
    <row r="603" spans="2:54" ht="6.75" customHeight="1" thickBot="1" x14ac:dyDescent="0.2">
      <c r="Z603" s="9"/>
    </row>
    <row r="604" spans="2:54" ht="14.25" thickBot="1" x14ac:dyDescent="0.2">
      <c r="C604" s="45"/>
      <c r="D604" s="36" t="s">
        <v>413</v>
      </c>
      <c r="J604" s="47" t="s">
        <v>407</v>
      </c>
      <c r="K604" s="47"/>
      <c r="Z604" s="9"/>
      <c r="AA604" s="65" t="s">
        <v>459</v>
      </c>
      <c r="AB604" s="65"/>
      <c r="AC604" s="65"/>
      <c r="AD604" s="65"/>
      <c r="AE604" s="65"/>
      <c r="AF604" s="65"/>
      <c r="AG604" s="65"/>
      <c r="AH604" s="65"/>
      <c r="AI604" s="65"/>
      <c r="AJ604" s="65"/>
      <c r="AK604" s="65"/>
      <c r="AL604" s="65"/>
      <c r="AM604" s="65"/>
      <c r="AN604" s="65"/>
      <c r="AO604" s="65"/>
      <c r="AP604" s="65"/>
      <c r="AQ604" s="65"/>
      <c r="AR604" s="65"/>
      <c r="AS604" s="65"/>
      <c r="AT604" s="65"/>
      <c r="AU604" s="65"/>
      <c r="AV604" s="65"/>
      <c r="AY604" t="b">
        <f>ISBLANK(C604)</f>
        <v>1</v>
      </c>
    </row>
    <row r="605" spans="2:54" ht="6.75" customHeight="1" x14ac:dyDescent="0.15">
      <c r="Z605" s="9"/>
    </row>
    <row r="606" spans="2:54" x14ac:dyDescent="0.15">
      <c r="C606" s="36"/>
      <c r="D606" s="46" t="s">
        <v>414</v>
      </c>
      <c r="K606" s="260"/>
      <c r="L606" s="260"/>
      <c r="M606" s="260"/>
      <c r="N606" s="36"/>
      <c r="R606" s="260"/>
      <c r="S606" s="260"/>
      <c r="Z606" s="9"/>
      <c r="AA606" s="65" t="s">
        <v>460</v>
      </c>
      <c r="AB606" s="65"/>
      <c r="AC606" s="65"/>
      <c r="AD606" s="65"/>
      <c r="AE606" s="65"/>
      <c r="AF606" s="65"/>
      <c r="AG606" s="65"/>
      <c r="AH606" s="65"/>
      <c r="AI606" s="65"/>
      <c r="AJ606" s="65"/>
      <c r="AK606" s="65"/>
      <c r="AL606" s="65"/>
      <c r="AM606" s="65"/>
      <c r="AN606" s="65"/>
      <c r="AO606" s="65"/>
      <c r="AP606" s="65"/>
      <c r="AQ606" s="65"/>
      <c r="AR606" s="65"/>
      <c r="AS606" s="65"/>
      <c r="AT606" s="65"/>
      <c r="AU606" s="65"/>
      <c r="AV606" s="65"/>
    </row>
    <row r="607" spans="2:54" ht="6.75" customHeight="1" x14ac:dyDescent="0.15">
      <c r="Z607" s="9"/>
    </row>
    <row r="608" spans="2:54" x14ac:dyDescent="0.15">
      <c r="D608" s="1" t="s">
        <v>457</v>
      </c>
      <c r="Z608" s="9"/>
      <c r="AA608" s="65" t="s">
        <v>535</v>
      </c>
      <c r="AB608" s="65"/>
      <c r="AC608" s="65"/>
      <c r="AD608" s="65"/>
      <c r="AE608" s="65"/>
      <c r="AF608" s="65"/>
      <c r="AG608" s="65"/>
      <c r="AH608" s="65"/>
      <c r="AI608" s="65"/>
      <c r="AJ608" s="65"/>
      <c r="AK608" s="65"/>
      <c r="AL608" s="65"/>
      <c r="AM608" s="65"/>
      <c r="AN608" s="65"/>
      <c r="AO608" s="65"/>
      <c r="AP608" s="65"/>
      <c r="AQ608" s="65"/>
      <c r="AR608" s="65"/>
      <c r="AS608" s="65"/>
      <c r="AT608" s="65"/>
      <c r="AU608" s="65"/>
      <c r="AV608" s="65"/>
    </row>
    <row r="609" spans="1:54" ht="6.75" customHeight="1" thickBot="1" x14ac:dyDescent="0.2">
      <c r="Z609" s="9"/>
    </row>
    <row r="610" spans="1:54" ht="14.25" thickBot="1" x14ac:dyDescent="0.2">
      <c r="C610" s="36"/>
      <c r="E610" s="45"/>
      <c r="F610" s="36" t="s">
        <v>404</v>
      </c>
      <c r="G610" s="36"/>
      <c r="Q610" s="47" t="s">
        <v>407</v>
      </c>
      <c r="Z610" s="9"/>
      <c r="AA610" s="3"/>
      <c r="AB610" s="3"/>
      <c r="AC610" s="3"/>
      <c r="AD610" s="3"/>
      <c r="AE610" s="3"/>
      <c r="AF610" s="3"/>
      <c r="AG610" s="3"/>
      <c r="AH610" s="3"/>
      <c r="AI610" s="3"/>
      <c r="AJ610" s="3"/>
      <c r="AK610" s="3"/>
      <c r="AL610" s="3"/>
      <c r="AM610" s="3"/>
      <c r="AN610" s="3"/>
      <c r="AO610" s="3"/>
      <c r="AP610" s="3"/>
      <c r="AQ610" s="3"/>
      <c r="AR610" s="3"/>
      <c r="AS610" s="3"/>
      <c r="AT610" s="3"/>
      <c r="AU610" s="3"/>
      <c r="AV610" s="3"/>
      <c r="AW610" t="b">
        <f>NOT(C604=1)</f>
        <v>1</v>
      </c>
      <c r="AY610" t="b">
        <f>AND(NOT(AW610),ISBLANK(E610))</f>
        <v>0</v>
      </c>
      <c r="BA610">
        <v>1</v>
      </c>
      <c r="BB610">
        <v>2</v>
      </c>
    </row>
    <row r="611" spans="1:54" ht="6.75" customHeight="1" x14ac:dyDescent="0.15">
      <c r="S611" s="260"/>
      <c r="T611" s="260"/>
      <c r="Z611" s="9"/>
    </row>
    <row r="612" spans="1:54" x14ac:dyDescent="0.15">
      <c r="E612" s="46" t="s">
        <v>490</v>
      </c>
      <c r="L612" s="260"/>
      <c r="M612" s="260"/>
      <c r="N612" s="260"/>
      <c r="O612" s="36"/>
      <c r="S612" s="260"/>
      <c r="T612" s="260"/>
      <c r="Z612" s="9"/>
      <c r="AA612" s="3"/>
      <c r="AB612" s="3"/>
      <c r="AC612" s="3"/>
      <c r="AD612" s="3"/>
      <c r="AE612" s="3"/>
      <c r="AF612" s="3"/>
      <c r="AG612" s="3"/>
      <c r="AH612" s="3"/>
      <c r="AI612" s="3"/>
      <c r="AJ612" s="3"/>
      <c r="AK612" s="3"/>
      <c r="AL612" s="3"/>
      <c r="AM612" s="3"/>
      <c r="AN612" s="3"/>
      <c r="AO612" s="3"/>
      <c r="AP612" s="3"/>
      <c r="AQ612" s="3"/>
      <c r="AR612" s="3"/>
      <c r="AS612" s="3"/>
      <c r="AT612" s="3"/>
      <c r="AU612" s="3"/>
      <c r="AV612" s="3"/>
    </row>
    <row r="613" spans="1:54" ht="6.75" customHeight="1" thickBot="1" x14ac:dyDescent="0.2">
      <c r="Z613" s="9"/>
    </row>
    <row r="614" spans="1:54" ht="14.25" thickBot="1" x14ac:dyDescent="0.2">
      <c r="F614" s="266" t="s">
        <v>487</v>
      </c>
      <c r="G614" s="266"/>
      <c r="H614" s="266"/>
      <c r="I614" s="267"/>
      <c r="J614" s="77">
        <v>0</v>
      </c>
      <c r="K614" s="78"/>
      <c r="L614" s="2" t="s">
        <v>0</v>
      </c>
      <c r="O614" s="47" t="s">
        <v>407</v>
      </c>
      <c r="T614" s="35"/>
      <c r="Z614" s="9"/>
      <c r="AW614" t="b">
        <f>NOT(AND(C604=1,E610=1))</f>
        <v>1</v>
      </c>
      <c r="AY614" t="b">
        <f>AND(NOT(AW614),ISBLANK(J614))</f>
        <v>0</v>
      </c>
    </row>
    <row r="615" spans="1:54" x14ac:dyDescent="0.15">
      <c r="Z615" s="9"/>
    </row>
    <row r="616" spans="1:54" x14ac:dyDescent="0.15">
      <c r="A616" s="31" t="s">
        <v>291</v>
      </c>
      <c r="Z616" s="9"/>
    </row>
    <row r="617" spans="1:54" ht="6.75" customHeight="1" x14ac:dyDescent="0.15">
      <c r="Z617" s="9"/>
    </row>
    <row r="618" spans="1:54" x14ac:dyDescent="0.15">
      <c r="B618" t="s">
        <v>292</v>
      </c>
      <c r="Z618" s="9"/>
      <c r="AA618" s="65" t="s">
        <v>301</v>
      </c>
      <c r="AB618" s="65"/>
      <c r="AC618" s="65"/>
      <c r="AD618" s="65"/>
      <c r="AE618" s="65"/>
      <c r="AF618" s="65"/>
      <c r="AG618" s="65"/>
      <c r="AH618" s="65"/>
      <c r="AI618" s="65"/>
      <c r="AJ618" s="65"/>
      <c r="AK618" s="65"/>
      <c r="AL618" s="65"/>
      <c r="AM618" s="65"/>
      <c r="AN618" s="65"/>
      <c r="AO618" s="65"/>
      <c r="AP618" s="65"/>
      <c r="AQ618" s="65"/>
      <c r="AR618" s="65"/>
      <c r="AS618" s="65"/>
      <c r="AT618" s="65"/>
      <c r="AU618" s="65"/>
      <c r="AV618" s="65"/>
    </row>
    <row r="619" spans="1:54" ht="6.75" customHeight="1" thickBot="1" x14ac:dyDescent="0.2">
      <c r="Z619" s="9"/>
    </row>
    <row r="620" spans="1:54" ht="14.25" thickBot="1" x14ac:dyDescent="0.2">
      <c r="C620" s="45"/>
      <c r="D620" s="36" t="s">
        <v>413</v>
      </c>
      <c r="J620" s="47" t="s">
        <v>407</v>
      </c>
      <c r="K620" s="47"/>
      <c r="Z620" s="9"/>
      <c r="AA620" s="65" t="s">
        <v>536</v>
      </c>
      <c r="AB620" s="65"/>
      <c r="AC620" s="65"/>
      <c r="AD620" s="65"/>
      <c r="AE620" s="65"/>
      <c r="AF620" s="65"/>
      <c r="AG620" s="65"/>
      <c r="AH620" s="65"/>
      <c r="AI620" s="65"/>
      <c r="AJ620" s="65"/>
      <c r="AK620" s="65"/>
      <c r="AL620" s="65"/>
      <c r="AM620" s="65"/>
      <c r="AN620" s="65"/>
      <c r="AO620" s="65"/>
      <c r="AP620" s="65"/>
      <c r="AQ620" s="65"/>
      <c r="AR620" s="65"/>
      <c r="AS620" s="65"/>
      <c r="AT620" s="65"/>
      <c r="AU620" s="65"/>
      <c r="AV620" s="65"/>
      <c r="AY620" t="b">
        <f>ISBLANK(C620)</f>
        <v>1</v>
      </c>
    </row>
    <row r="621" spans="1:54" ht="6.75" customHeight="1" x14ac:dyDescent="0.15">
      <c r="Z621" s="9"/>
    </row>
    <row r="622" spans="1:54" x14ac:dyDescent="0.15">
      <c r="C622" s="36"/>
      <c r="D622" s="46" t="s">
        <v>414</v>
      </c>
      <c r="K622" s="260"/>
      <c r="L622" s="260"/>
      <c r="M622" s="260"/>
      <c r="N622" s="36"/>
      <c r="R622" s="260"/>
      <c r="S622" s="260"/>
      <c r="Z622" s="9"/>
    </row>
    <row r="623" spans="1:54" ht="6.75" customHeight="1" x14ac:dyDescent="0.15">
      <c r="Z623" s="9"/>
    </row>
    <row r="624" spans="1:54" x14ac:dyDescent="0.15">
      <c r="D624" s="1" t="s">
        <v>293</v>
      </c>
      <c r="Z624" s="9"/>
    </row>
    <row r="625" spans="2:54" ht="6.75" customHeight="1" thickBot="1" x14ac:dyDescent="0.2">
      <c r="Z625" s="9"/>
    </row>
    <row r="626" spans="2:54" ht="14.25" thickBot="1" x14ac:dyDescent="0.2">
      <c r="C626" s="36"/>
      <c r="E626" s="45"/>
      <c r="F626" s="36" t="s">
        <v>404</v>
      </c>
      <c r="G626" s="36"/>
      <c r="Q626" s="47" t="s">
        <v>407</v>
      </c>
      <c r="Z626" s="9"/>
      <c r="AA626" s="3"/>
      <c r="AB626" s="3"/>
      <c r="AC626" s="3"/>
      <c r="AD626" s="3"/>
      <c r="AE626" s="3"/>
      <c r="AF626" s="3"/>
      <c r="AG626" s="3"/>
      <c r="AH626" s="3"/>
      <c r="AI626" s="3"/>
      <c r="AJ626" s="3"/>
      <c r="AK626" s="3"/>
      <c r="AL626" s="3"/>
      <c r="AM626" s="3"/>
      <c r="AN626" s="3"/>
      <c r="AO626" s="3"/>
      <c r="AP626" s="3"/>
      <c r="AQ626" s="3"/>
      <c r="AR626" s="3"/>
      <c r="AS626" s="3"/>
      <c r="AT626" s="3"/>
      <c r="AU626" s="3"/>
      <c r="AV626" s="3"/>
      <c r="AW626" t="b">
        <f>NOT(C620=1)</f>
        <v>1</v>
      </c>
      <c r="AY626" t="b">
        <f>AND(NOT(AW626),ISBLANK(E626))</f>
        <v>0</v>
      </c>
      <c r="BA626">
        <v>1</v>
      </c>
      <c r="BB626">
        <v>2</v>
      </c>
    </row>
    <row r="627" spans="2:54" ht="6.75" customHeight="1" x14ac:dyDescent="0.15">
      <c r="S627" s="260"/>
      <c r="T627" s="260"/>
      <c r="Z627" s="9"/>
    </row>
    <row r="628" spans="2:54" x14ac:dyDescent="0.15">
      <c r="E628" s="46" t="s">
        <v>490</v>
      </c>
      <c r="L628" s="260"/>
      <c r="M628" s="260"/>
      <c r="N628" s="260"/>
      <c r="O628" s="36"/>
      <c r="S628" s="260"/>
      <c r="T628" s="260"/>
      <c r="Z628" s="9"/>
      <c r="AA628" s="3"/>
      <c r="AB628" s="3"/>
      <c r="AC628" s="3"/>
      <c r="AD628" s="3"/>
      <c r="AE628" s="3"/>
      <c r="AF628" s="3"/>
      <c r="AG628" s="3"/>
      <c r="AH628" s="3"/>
      <c r="AI628" s="3"/>
      <c r="AJ628" s="3"/>
      <c r="AK628" s="3"/>
      <c r="AL628" s="3"/>
      <c r="AM628" s="3"/>
      <c r="AN628" s="3"/>
      <c r="AO628" s="3"/>
      <c r="AP628" s="3"/>
      <c r="AQ628" s="3"/>
      <c r="AR628" s="3"/>
      <c r="AS628" s="3"/>
      <c r="AT628" s="3"/>
      <c r="AU628" s="3"/>
      <c r="AV628" s="3"/>
    </row>
    <row r="629" spans="2:54" ht="6.75" customHeight="1" thickBot="1" x14ac:dyDescent="0.2">
      <c r="Z629" s="9"/>
    </row>
    <row r="630" spans="2:54" ht="14.25" thickBot="1" x14ac:dyDescent="0.2">
      <c r="F630" s="266" t="s">
        <v>486</v>
      </c>
      <c r="G630" s="266"/>
      <c r="H630" s="266"/>
      <c r="I630" s="267"/>
      <c r="J630" s="77">
        <v>0</v>
      </c>
      <c r="K630" s="78"/>
      <c r="L630" s="2" t="s">
        <v>0</v>
      </c>
      <c r="S630" s="47" t="s">
        <v>407</v>
      </c>
      <c r="T630" s="35"/>
      <c r="Z630" s="9"/>
      <c r="AW630" t="b">
        <f>NOT(AND(C620=1,E626=1))</f>
        <v>1</v>
      </c>
      <c r="AY630" t="b">
        <f>AND(NOT(AW630),ISBLANK(J630))</f>
        <v>0</v>
      </c>
    </row>
    <row r="631" spans="2:54" ht="20.25" customHeight="1" x14ac:dyDescent="0.15">
      <c r="Z631" s="9"/>
    </row>
    <row r="632" spans="2:54" x14ac:dyDescent="0.15">
      <c r="B632" t="s">
        <v>294</v>
      </c>
      <c r="Z632" s="9"/>
      <c r="AA632" s="65" t="s">
        <v>302</v>
      </c>
      <c r="AB632" s="65"/>
      <c r="AC632" s="65"/>
      <c r="AD632" s="65"/>
      <c r="AE632" s="65"/>
      <c r="AF632" s="65"/>
      <c r="AG632" s="65"/>
      <c r="AH632" s="65"/>
      <c r="AI632" s="65"/>
      <c r="AJ632" s="65"/>
      <c r="AK632" s="65"/>
      <c r="AL632" s="65"/>
      <c r="AM632" s="65"/>
      <c r="AN632" s="65"/>
      <c r="AO632" s="65"/>
      <c r="AP632" s="65"/>
      <c r="AQ632" s="65"/>
      <c r="AR632" s="65"/>
      <c r="AS632" s="65"/>
      <c r="AT632" s="65"/>
      <c r="AU632" s="65"/>
      <c r="AV632" s="65"/>
    </row>
    <row r="633" spans="2:54" ht="6.75" customHeight="1" x14ac:dyDescent="0.15">
      <c r="Z633" s="9"/>
    </row>
    <row r="634" spans="2:54" x14ac:dyDescent="0.15">
      <c r="C634" s="1" t="s">
        <v>295</v>
      </c>
      <c r="Z634" s="9"/>
      <c r="AA634" s="65" t="s">
        <v>303</v>
      </c>
      <c r="AB634" s="65"/>
      <c r="AC634" s="65"/>
      <c r="AD634" s="65"/>
      <c r="AE634" s="65"/>
      <c r="AF634" s="65"/>
      <c r="AG634" s="65"/>
      <c r="AH634" s="65"/>
      <c r="AI634" s="65"/>
      <c r="AJ634" s="65"/>
      <c r="AK634" s="65"/>
      <c r="AL634" s="65"/>
      <c r="AM634" s="65"/>
      <c r="AN634" s="65"/>
      <c r="AO634" s="65"/>
      <c r="AP634" s="65"/>
      <c r="AQ634" s="65"/>
      <c r="AR634" s="65"/>
      <c r="AS634" s="65"/>
      <c r="AT634" s="65"/>
      <c r="AU634" s="65"/>
      <c r="AV634" s="65"/>
    </row>
    <row r="635" spans="2:54" ht="6.75" customHeight="1" thickBot="1" x14ac:dyDescent="0.2">
      <c r="Z635" s="9"/>
    </row>
    <row r="636" spans="2:54" ht="14.25" thickBot="1" x14ac:dyDescent="0.2">
      <c r="C636" s="36"/>
      <c r="D636" s="45"/>
      <c r="E636" s="36" t="s">
        <v>404</v>
      </c>
      <c r="F636" s="36"/>
      <c r="P636" s="47" t="s">
        <v>407</v>
      </c>
      <c r="Z636" s="9"/>
      <c r="AA636" s="65" t="s">
        <v>537</v>
      </c>
      <c r="AB636" s="65"/>
      <c r="AC636" s="65"/>
      <c r="AD636" s="65"/>
      <c r="AE636" s="65"/>
      <c r="AF636" s="65"/>
      <c r="AG636" s="65"/>
      <c r="AH636" s="65"/>
      <c r="AI636" s="65"/>
      <c r="AJ636" s="65"/>
      <c r="AK636" s="65"/>
      <c r="AL636" s="65"/>
      <c r="AM636" s="65"/>
      <c r="AN636" s="65"/>
      <c r="AO636" s="65"/>
      <c r="AP636" s="65"/>
      <c r="AQ636" s="65"/>
      <c r="AR636" s="65"/>
      <c r="AS636" s="65"/>
      <c r="AT636" s="65"/>
      <c r="AU636" s="65"/>
      <c r="AV636" s="65"/>
      <c r="AY636" t="b">
        <f>ISBLANK(D636)</f>
        <v>1</v>
      </c>
    </row>
    <row r="637" spans="2:54" ht="6.75" customHeight="1" x14ac:dyDescent="0.15">
      <c r="C637" s="35"/>
      <c r="Z637" s="9"/>
    </row>
    <row r="638" spans="2:54" x14ac:dyDescent="0.15">
      <c r="C638" s="36"/>
      <c r="D638" s="46" t="s">
        <v>490</v>
      </c>
      <c r="K638" s="260"/>
      <c r="L638" s="260"/>
      <c r="M638" s="260"/>
      <c r="N638" s="36"/>
      <c r="R638" s="260"/>
      <c r="S638" s="260"/>
      <c r="Z638" s="9"/>
    </row>
    <row r="639" spans="2:54" ht="6.75" customHeight="1" thickBot="1" x14ac:dyDescent="0.2">
      <c r="Z639" s="9"/>
    </row>
    <row r="640" spans="2:54" ht="14.25" thickBot="1" x14ac:dyDescent="0.2">
      <c r="E640" s="268" t="s">
        <v>486</v>
      </c>
      <c r="F640" s="268"/>
      <c r="G640" s="268"/>
      <c r="H640" s="269"/>
      <c r="I640" s="77">
        <v>0</v>
      </c>
      <c r="J640" s="78"/>
      <c r="K640" s="2" t="s">
        <v>0</v>
      </c>
      <c r="N640" s="47" t="s">
        <v>407</v>
      </c>
      <c r="U640" s="35"/>
      <c r="Z640" s="9"/>
      <c r="AW640" t="b">
        <f>NOT(D636=1)</f>
        <v>1</v>
      </c>
      <c r="AY640" t="b">
        <f>AND(NOT(AW640),ISBLANK(I640))</f>
        <v>0</v>
      </c>
    </row>
    <row r="641" spans="1:51" ht="20.25" customHeight="1" x14ac:dyDescent="0.15">
      <c r="Z641" s="9"/>
    </row>
    <row r="642" spans="1:51" x14ac:dyDescent="0.15">
      <c r="B642" t="s">
        <v>296</v>
      </c>
      <c r="Z642" s="9"/>
      <c r="AA642" s="65" t="s">
        <v>304</v>
      </c>
      <c r="AB642" s="65"/>
      <c r="AC642" s="65"/>
      <c r="AD642" s="65"/>
      <c r="AE642" s="65"/>
      <c r="AF642" s="65"/>
      <c r="AG642" s="65"/>
      <c r="AH642" s="65"/>
      <c r="AI642" s="65"/>
      <c r="AJ642" s="65"/>
      <c r="AK642" s="65"/>
      <c r="AL642" s="65"/>
      <c r="AM642" s="65"/>
      <c r="AN642" s="65"/>
      <c r="AO642" s="65"/>
      <c r="AP642" s="65"/>
      <c r="AQ642" s="65"/>
      <c r="AR642" s="65"/>
      <c r="AS642" s="65"/>
      <c r="AT642" s="65"/>
      <c r="AU642" s="65"/>
      <c r="AV642" s="65"/>
    </row>
    <row r="643" spans="1:51" ht="6.75" customHeight="1" x14ac:dyDescent="0.15">
      <c r="Z643" s="9"/>
    </row>
    <row r="644" spans="1:51" x14ac:dyDescent="0.15">
      <c r="C644" s="1" t="s">
        <v>297</v>
      </c>
      <c r="Z644" s="9"/>
      <c r="AA644" s="65" t="s">
        <v>305</v>
      </c>
      <c r="AB644" s="65"/>
      <c r="AC644" s="65"/>
      <c r="AD644" s="65"/>
      <c r="AE644" s="65"/>
      <c r="AF644" s="65"/>
      <c r="AG644" s="65"/>
      <c r="AH644" s="65"/>
      <c r="AI644" s="65"/>
      <c r="AJ644" s="65"/>
      <c r="AK644" s="65"/>
      <c r="AL644" s="65"/>
      <c r="AM644" s="65"/>
      <c r="AN644" s="65"/>
      <c r="AO644" s="65"/>
      <c r="AP644" s="65"/>
      <c r="AQ644" s="65"/>
      <c r="AR644" s="65"/>
      <c r="AS644" s="65"/>
      <c r="AT644" s="65"/>
      <c r="AU644" s="65"/>
      <c r="AV644" s="65"/>
    </row>
    <row r="645" spans="1:51" ht="6.75" customHeight="1" thickBot="1" x14ac:dyDescent="0.2">
      <c r="Z645" s="9"/>
    </row>
    <row r="646" spans="1:51" ht="14.25" thickBot="1" x14ac:dyDescent="0.2">
      <c r="C646" s="36"/>
      <c r="D646" s="45"/>
      <c r="E646" s="36" t="s">
        <v>404</v>
      </c>
      <c r="F646" s="36"/>
      <c r="P646" s="47" t="s">
        <v>407</v>
      </c>
      <c r="Z646" s="9"/>
      <c r="AA646" s="65" t="s">
        <v>538</v>
      </c>
      <c r="AB646" s="65"/>
      <c r="AC646" s="65"/>
      <c r="AD646" s="65"/>
      <c r="AE646" s="65"/>
      <c r="AF646" s="65"/>
      <c r="AG646" s="65"/>
      <c r="AH646" s="65"/>
      <c r="AI646" s="65"/>
      <c r="AJ646" s="65"/>
      <c r="AK646" s="65"/>
      <c r="AL646" s="65"/>
      <c r="AM646" s="65"/>
      <c r="AN646" s="65"/>
      <c r="AO646" s="65"/>
      <c r="AP646" s="65"/>
      <c r="AQ646" s="65"/>
      <c r="AR646" s="65"/>
      <c r="AS646" s="65"/>
      <c r="AT646" s="65"/>
      <c r="AU646" s="65"/>
      <c r="AV646" s="65"/>
      <c r="AY646" t="b">
        <f>ISBLANK(D646)</f>
        <v>1</v>
      </c>
    </row>
    <row r="647" spans="1:51" ht="6.75" customHeight="1" x14ac:dyDescent="0.15">
      <c r="C647" s="35"/>
      <c r="Z647" s="9"/>
    </row>
    <row r="648" spans="1:51" x14ac:dyDescent="0.15">
      <c r="C648" s="36"/>
      <c r="D648" s="46" t="s">
        <v>490</v>
      </c>
      <c r="K648" s="260"/>
      <c r="L648" s="260"/>
      <c r="M648" s="260"/>
      <c r="N648" s="36"/>
      <c r="R648" s="260"/>
      <c r="S648" s="260"/>
      <c r="Z648" s="9"/>
    </row>
    <row r="649" spans="1:51" ht="6.75" customHeight="1" thickBot="1" x14ac:dyDescent="0.2">
      <c r="Z649" s="9"/>
    </row>
    <row r="650" spans="1:51" ht="14.25" thickBot="1" x14ac:dyDescent="0.2">
      <c r="E650" s="266" t="s">
        <v>487</v>
      </c>
      <c r="F650" s="266"/>
      <c r="G650" s="266"/>
      <c r="H650" s="267"/>
      <c r="I650" s="77">
        <v>0</v>
      </c>
      <c r="J650" s="78"/>
      <c r="K650" s="2" t="s">
        <v>0</v>
      </c>
      <c r="N650" s="47" t="s">
        <v>407</v>
      </c>
      <c r="U650" s="35"/>
      <c r="Z650" s="9"/>
      <c r="AW650" t="b">
        <f>NOT(D646=1)</f>
        <v>1</v>
      </c>
      <c r="AY650" t="b">
        <f>AND(NOT(AW650),ISBLANK(I650))</f>
        <v>0</v>
      </c>
    </row>
    <row r="651" spans="1:51" ht="36.75" customHeight="1" x14ac:dyDescent="0.15">
      <c r="Z651" s="9"/>
    </row>
    <row r="652" spans="1:51" x14ac:dyDescent="0.15">
      <c r="A652" s="31" t="s">
        <v>298</v>
      </c>
      <c r="Z652" s="9"/>
    </row>
    <row r="653" spans="1:51" ht="6.75" customHeight="1" x14ac:dyDescent="0.15">
      <c r="Z653" s="9"/>
    </row>
    <row r="654" spans="1:51" x14ac:dyDescent="0.15">
      <c r="B654" t="s">
        <v>299</v>
      </c>
      <c r="Z654" s="9"/>
    </row>
    <row r="655" spans="1:51" ht="6.75" customHeight="1" thickBot="1" x14ac:dyDescent="0.2">
      <c r="Z655" s="9"/>
    </row>
    <row r="656" spans="1:51" ht="14.25" thickBot="1" x14ac:dyDescent="0.2">
      <c r="C656" s="45"/>
      <c r="D656" s="36" t="s">
        <v>413</v>
      </c>
      <c r="J656" s="47" t="s">
        <v>407</v>
      </c>
      <c r="K656" s="47"/>
      <c r="Z656" s="9"/>
      <c r="AA656" s="3"/>
      <c r="AB656" s="3"/>
      <c r="AC656" s="3"/>
      <c r="AD656" s="3"/>
      <c r="AE656" s="3"/>
      <c r="AF656" s="3"/>
      <c r="AG656" s="3"/>
      <c r="AH656" s="3"/>
      <c r="AI656" s="3"/>
      <c r="AJ656" s="3"/>
      <c r="AK656" s="3"/>
      <c r="AL656" s="3"/>
      <c r="AM656" s="3"/>
      <c r="AN656" s="3"/>
      <c r="AO656" s="3"/>
      <c r="AP656" s="3"/>
      <c r="AQ656" s="3"/>
      <c r="AR656" s="3"/>
      <c r="AS656" s="3"/>
      <c r="AT656" s="3"/>
      <c r="AU656" s="3"/>
      <c r="AV656" s="3"/>
      <c r="AY656" t="b">
        <f>ISBLANK(C656)</f>
        <v>1</v>
      </c>
    </row>
    <row r="657" spans="1:54" ht="6.75" customHeight="1" x14ac:dyDescent="0.15">
      <c r="Z657" s="9"/>
    </row>
    <row r="658" spans="1:54" x14ac:dyDescent="0.15">
      <c r="C658" s="36"/>
      <c r="D658" s="46" t="s">
        <v>414</v>
      </c>
      <c r="K658" s="260"/>
      <c r="L658" s="260"/>
      <c r="M658" s="260"/>
      <c r="N658" s="36"/>
      <c r="R658" s="260"/>
      <c r="S658" s="260"/>
      <c r="Z658" s="9"/>
    </row>
    <row r="659" spans="1:54" ht="6.75" customHeight="1" thickBot="1" x14ac:dyDescent="0.2">
      <c r="Z659" s="9"/>
    </row>
    <row r="660" spans="1:54" ht="14.25" thickBot="1" x14ac:dyDescent="0.2">
      <c r="D660" s="36" t="s">
        <v>417</v>
      </c>
      <c r="J660" s="77">
        <v>0</v>
      </c>
      <c r="K660" s="79"/>
      <c r="L660" s="78"/>
      <c r="M660" s="36" t="s">
        <v>102</v>
      </c>
      <c r="N660" s="47" t="s">
        <v>407</v>
      </c>
      <c r="Z660" s="9"/>
      <c r="AW660" t="b">
        <f>NOT(C656=1)</f>
        <v>1</v>
      </c>
      <c r="AY660" t="b">
        <f>AND(NOT(AW660),ISBLANK(J660))</f>
        <v>0</v>
      </c>
    </row>
    <row r="661" spans="1:54" ht="6.75" customHeight="1" x14ac:dyDescent="0.15">
      <c r="Z661" s="9"/>
    </row>
    <row r="662" spans="1:54" x14ac:dyDescent="0.15">
      <c r="D662" s="1" t="s">
        <v>300</v>
      </c>
      <c r="Z662" s="9"/>
    </row>
    <row r="663" spans="1:54" ht="6.75" customHeight="1" thickBot="1" x14ac:dyDescent="0.2">
      <c r="Z663" s="9"/>
    </row>
    <row r="664" spans="1:54" ht="14.25" thickBot="1" x14ac:dyDescent="0.2">
      <c r="C664" s="36"/>
      <c r="E664" s="45"/>
      <c r="F664" s="36" t="s">
        <v>404</v>
      </c>
      <c r="G664" s="36"/>
      <c r="Q664" s="47" t="s">
        <v>407</v>
      </c>
      <c r="Z664" s="9"/>
      <c r="AA664" s="65"/>
      <c r="AB664" s="65"/>
      <c r="AC664" s="65"/>
      <c r="AD664" s="65"/>
      <c r="AE664" s="65"/>
      <c r="AF664" s="65"/>
      <c r="AG664" s="65"/>
      <c r="AH664" s="65"/>
      <c r="AI664" s="65"/>
      <c r="AJ664" s="65"/>
      <c r="AK664" s="65"/>
      <c r="AL664" s="65"/>
      <c r="AM664" s="65"/>
      <c r="AN664" s="65"/>
      <c r="AO664" s="65"/>
      <c r="AP664" s="65"/>
      <c r="AQ664" s="65"/>
      <c r="AR664" s="65"/>
      <c r="AS664" s="65"/>
      <c r="AT664" s="65"/>
      <c r="AU664" s="65"/>
      <c r="AV664" s="65"/>
      <c r="AW664" t="b">
        <f>NOT(C656=1)</f>
        <v>1</v>
      </c>
      <c r="AY664" t="b">
        <f>AND(NOT(AW664),ISBLANK(E664))</f>
        <v>0</v>
      </c>
      <c r="BA664">
        <v>1</v>
      </c>
      <c r="BB664">
        <v>2</v>
      </c>
    </row>
    <row r="665" spans="1:54" ht="6.75" customHeight="1" x14ac:dyDescent="0.15">
      <c r="S665" s="260"/>
      <c r="T665" s="260"/>
      <c r="Z665" s="9"/>
    </row>
    <row r="666" spans="1:54" x14ac:dyDescent="0.15">
      <c r="E666" s="46" t="s">
        <v>490</v>
      </c>
      <c r="L666" s="260"/>
      <c r="M666" s="260"/>
      <c r="N666" s="260"/>
      <c r="O666" s="36"/>
      <c r="S666" s="260"/>
      <c r="T666" s="260"/>
      <c r="Z666" s="9"/>
      <c r="AA666" s="65"/>
      <c r="AB666" s="65"/>
      <c r="AC666" s="65"/>
      <c r="AD666" s="65"/>
      <c r="AE666" s="65"/>
      <c r="AF666" s="65"/>
      <c r="AG666" s="65"/>
      <c r="AH666" s="65"/>
      <c r="AI666" s="65"/>
      <c r="AJ666" s="65"/>
      <c r="AK666" s="65"/>
      <c r="AL666" s="65"/>
      <c r="AM666" s="65"/>
      <c r="AN666" s="65"/>
      <c r="AO666" s="65"/>
      <c r="AP666" s="65"/>
      <c r="AQ666" s="65"/>
      <c r="AR666" s="65"/>
      <c r="AS666" s="65"/>
      <c r="AT666" s="65"/>
      <c r="AU666" s="65"/>
      <c r="AV666" s="65"/>
    </row>
    <row r="667" spans="1:54" ht="6.75" customHeight="1" thickBot="1" x14ac:dyDescent="0.2">
      <c r="Z667" s="9"/>
    </row>
    <row r="668" spans="1:54" ht="14.25" thickBot="1" x14ac:dyDescent="0.2">
      <c r="F668" s="266" t="s">
        <v>486</v>
      </c>
      <c r="G668" s="266"/>
      <c r="H668" s="266"/>
      <c r="I668" s="267"/>
      <c r="J668" s="77">
        <v>0</v>
      </c>
      <c r="K668" s="78"/>
      <c r="L668" s="2" t="s">
        <v>0</v>
      </c>
      <c r="O668" s="47" t="s">
        <v>407</v>
      </c>
      <c r="T668" s="35"/>
      <c r="Z668" s="9"/>
      <c r="AW668" t="b">
        <f>NOT(AND(C656=1,E664=1))</f>
        <v>1</v>
      </c>
      <c r="AY668" t="b">
        <f>AND(NOT(AW668),ISBLANK(J668))</f>
        <v>0</v>
      </c>
    </row>
    <row r="669" spans="1:54" ht="27" customHeight="1" x14ac:dyDescent="0.15">
      <c r="Z669" s="9"/>
    </row>
    <row r="670" spans="1:54" x14ac:dyDescent="0.15">
      <c r="A670" s="31" t="s">
        <v>306</v>
      </c>
      <c r="Z670" s="9"/>
    </row>
    <row r="671" spans="1:54" ht="6.75" customHeight="1" x14ac:dyDescent="0.15">
      <c r="Z671" s="9"/>
    </row>
    <row r="672" spans="1:54" x14ac:dyDescent="0.15">
      <c r="B672" t="s">
        <v>307</v>
      </c>
      <c r="Z672" s="9"/>
      <c r="AA672" s="65" t="s">
        <v>317</v>
      </c>
      <c r="AB672" s="65"/>
      <c r="AC672" s="65"/>
      <c r="AD672" s="65"/>
      <c r="AE672" s="65"/>
      <c r="AF672" s="65"/>
      <c r="AG672" s="65"/>
      <c r="AH672" s="65"/>
      <c r="AI672" s="65"/>
      <c r="AJ672" s="65"/>
      <c r="AK672" s="65"/>
      <c r="AL672" s="65"/>
      <c r="AM672" s="65"/>
      <c r="AN672" s="65"/>
      <c r="AO672" s="65"/>
      <c r="AP672" s="65"/>
      <c r="AQ672" s="65"/>
      <c r="AR672" s="65"/>
      <c r="AS672" s="65"/>
      <c r="AT672" s="65"/>
      <c r="AU672" s="65"/>
      <c r="AV672" s="65"/>
    </row>
    <row r="673" spans="3:54" ht="6.75" customHeight="1" thickBot="1" x14ac:dyDescent="0.2">
      <c r="Z673" s="9"/>
    </row>
    <row r="674" spans="3:54" ht="14.25" thickBot="1" x14ac:dyDescent="0.2">
      <c r="C674" s="45"/>
      <c r="D674" s="36" t="s">
        <v>413</v>
      </c>
      <c r="J674" s="47" t="s">
        <v>407</v>
      </c>
      <c r="K674" s="47"/>
      <c r="Z674" s="9"/>
      <c r="AA674" s="65" t="s">
        <v>482</v>
      </c>
      <c r="AB674" s="65"/>
      <c r="AC674" s="65"/>
      <c r="AD674" s="65"/>
      <c r="AE674" s="65"/>
      <c r="AF674" s="65"/>
      <c r="AG674" s="65"/>
      <c r="AH674" s="65"/>
      <c r="AI674" s="65"/>
      <c r="AJ674" s="65"/>
      <c r="AK674" s="65"/>
      <c r="AL674" s="65"/>
      <c r="AM674" s="65"/>
      <c r="AN674" s="65"/>
      <c r="AO674" s="65"/>
      <c r="AP674" s="65"/>
      <c r="AQ674" s="65"/>
      <c r="AR674" s="65"/>
      <c r="AS674" s="65"/>
      <c r="AT674" s="65"/>
      <c r="AU674" s="65"/>
      <c r="AV674" s="65"/>
      <c r="AW674" t="b">
        <f>記入票①!B231=2</f>
        <v>0</v>
      </c>
      <c r="AY674" t="b">
        <f>AND(AW674=FALSE,ISBLANK(C674))</f>
        <v>1</v>
      </c>
      <c r="BA674">
        <v>1</v>
      </c>
      <c r="BB674">
        <v>2</v>
      </c>
    </row>
    <row r="675" spans="3:54" ht="6.75" customHeight="1" x14ac:dyDescent="0.15">
      <c r="Z675" s="9"/>
    </row>
    <row r="676" spans="3:54" x14ac:dyDescent="0.15">
      <c r="C676" s="36"/>
      <c r="D676" s="46" t="s">
        <v>414</v>
      </c>
      <c r="J676" s="47" t="s">
        <v>516</v>
      </c>
      <c r="N676" s="36"/>
      <c r="Z676" s="9"/>
      <c r="AZ676" t="b">
        <f>AND(AW674=FALSE,C674=1,P678+P680&gt;記入票①!J235)</f>
        <v>0</v>
      </c>
    </row>
    <row r="677" spans="3:54" ht="6.75" customHeight="1" thickBot="1" x14ac:dyDescent="0.2">
      <c r="Z677" s="9"/>
    </row>
    <row r="678" spans="3:54" ht="14.25" thickBot="1" x14ac:dyDescent="0.2">
      <c r="D678" s="36" t="s">
        <v>418</v>
      </c>
      <c r="P678" s="77">
        <v>0</v>
      </c>
      <c r="Q678" s="79"/>
      <c r="R678" s="78"/>
      <c r="S678" s="36" t="s">
        <v>102</v>
      </c>
      <c r="T678" s="47" t="s">
        <v>407</v>
      </c>
      <c r="Z678" s="9"/>
      <c r="AA678" s="3" t="s">
        <v>318</v>
      </c>
      <c r="AB678" s="3"/>
      <c r="AC678" s="3"/>
      <c r="AD678" s="3"/>
      <c r="AE678" s="3"/>
      <c r="AF678" s="3"/>
      <c r="AG678" s="3"/>
      <c r="AH678" s="3"/>
      <c r="AI678" s="3"/>
      <c r="AJ678" s="3"/>
      <c r="AK678" s="3"/>
      <c r="AL678" s="3"/>
      <c r="AM678" s="3"/>
      <c r="AN678" s="3"/>
      <c r="AO678" s="3"/>
      <c r="AP678" s="3"/>
      <c r="AQ678" s="3"/>
      <c r="AR678" s="3"/>
      <c r="AS678" s="3"/>
      <c r="AT678" s="3"/>
      <c r="AU678" s="3"/>
      <c r="AV678" s="3"/>
      <c r="AW678" t="b">
        <f>OR(AW674,NOT(C674=1))</f>
        <v>1</v>
      </c>
      <c r="AY678" t="b">
        <f>AND(AY674=FALSE,NOT(AW678),AND(ISBLANK(P678),ISBLANK(P680)))</f>
        <v>0</v>
      </c>
    </row>
    <row r="679" spans="3:54" ht="6.75" customHeight="1" thickBot="1" x14ac:dyDescent="0.2">
      <c r="Z679" s="9"/>
    </row>
    <row r="680" spans="3:54" ht="14.25" thickBot="1" x14ac:dyDescent="0.2">
      <c r="D680" s="36" t="s">
        <v>419</v>
      </c>
      <c r="P680" s="77">
        <v>0</v>
      </c>
      <c r="Q680" s="79"/>
      <c r="R680" s="78"/>
      <c r="S680" s="36" t="s">
        <v>102</v>
      </c>
      <c r="T680" s="47"/>
      <c r="Z680" s="9"/>
      <c r="AA680" s="3" t="s">
        <v>319</v>
      </c>
      <c r="AB680" s="3"/>
      <c r="AC680" s="3"/>
      <c r="AD680" s="3"/>
      <c r="AE680" s="3"/>
      <c r="AF680" s="3"/>
      <c r="AG680" s="3"/>
      <c r="AH680" s="3"/>
      <c r="AI680" s="3"/>
      <c r="AJ680" s="3"/>
      <c r="AK680" s="3"/>
      <c r="AL680" s="3"/>
      <c r="AM680" s="3"/>
      <c r="AN680" s="3"/>
      <c r="AO680" s="3"/>
      <c r="AP680" s="3"/>
      <c r="AQ680" s="3"/>
      <c r="AR680" s="3"/>
      <c r="AS680" s="3"/>
      <c r="AT680" s="3"/>
      <c r="AU680" s="3"/>
      <c r="AV680" s="3"/>
      <c r="AW680" t="b">
        <f>OR(AW674,NOT(C674=1))</f>
        <v>1</v>
      </c>
    </row>
    <row r="681" spans="3:54" ht="6.75" customHeight="1" x14ac:dyDescent="0.15">
      <c r="Z681" s="9"/>
    </row>
    <row r="682" spans="3:54" x14ac:dyDescent="0.15">
      <c r="D682" s="1" t="s">
        <v>308</v>
      </c>
      <c r="Z682" s="9"/>
      <c r="AA682" s="65" t="s">
        <v>320</v>
      </c>
      <c r="AB682" s="65"/>
      <c r="AC682" s="65"/>
      <c r="AD682" s="65"/>
      <c r="AE682" s="65"/>
      <c r="AF682" s="65"/>
      <c r="AG682" s="65"/>
      <c r="AH682" s="65"/>
      <c r="AI682" s="65"/>
      <c r="AJ682" s="65"/>
      <c r="AK682" s="65"/>
      <c r="AL682" s="65"/>
      <c r="AM682" s="65"/>
      <c r="AN682" s="65"/>
      <c r="AO682" s="65"/>
      <c r="AP682" s="65"/>
      <c r="AQ682" s="65"/>
      <c r="AR682" s="65"/>
      <c r="AS682" s="65"/>
      <c r="AT682" s="65"/>
      <c r="AU682" s="65"/>
      <c r="AV682" s="65"/>
    </row>
    <row r="683" spans="3:54" ht="6.75" customHeight="1" thickBot="1" x14ac:dyDescent="0.2">
      <c r="Z683" s="9"/>
    </row>
    <row r="684" spans="3:54" ht="14.25" thickBot="1" x14ac:dyDescent="0.2">
      <c r="C684" s="36"/>
      <c r="E684" s="45"/>
      <c r="F684" s="36" t="s">
        <v>404</v>
      </c>
      <c r="G684" s="36"/>
      <c r="Q684" s="47" t="s">
        <v>407</v>
      </c>
      <c r="Z684" s="9"/>
      <c r="AA684" s="3"/>
      <c r="AB684" s="3"/>
      <c r="AC684" s="3"/>
      <c r="AD684" s="3"/>
      <c r="AE684" s="3"/>
      <c r="AF684" s="3"/>
      <c r="AG684" s="3"/>
      <c r="AH684" s="3"/>
      <c r="AI684" s="3"/>
      <c r="AJ684" s="3"/>
      <c r="AK684" s="3"/>
      <c r="AL684" s="3"/>
      <c r="AM684" s="3"/>
      <c r="AN684" s="3"/>
      <c r="AO684" s="3"/>
      <c r="AP684" s="3"/>
      <c r="AQ684" s="3"/>
      <c r="AR684" s="3"/>
      <c r="AS684" s="3"/>
      <c r="AT684" s="3"/>
      <c r="AU684" s="3"/>
      <c r="AV684" s="3"/>
      <c r="AW684" t="b">
        <f>OR(AW674=TRUE,NOT(C674=1))</f>
        <v>1</v>
      </c>
      <c r="AY684" t="b">
        <f>AND(NOT(AW684),ISBLANK(E684))</f>
        <v>0</v>
      </c>
      <c r="BA684">
        <v>1</v>
      </c>
      <c r="BB684">
        <v>2</v>
      </c>
    </row>
    <row r="685" spans="3:54" ht="6.75" customHeight="1" x14ac:dyDescent="0.15">
      <c r="S685" s="260"/>
      <c r="T685" s="260"/>
      <c r="Z685" s="9"/>
    </row>
    <row r="686" spans="3:54" x14ac:dyDescent="0.15">
      <c r="E686" s="46" t="s">
        <v>490</v>
      </c>
      <c r="L686" s="260"/>
      <c r="M686" s="260"/>
      <c r="N686" s="260"/>
      <c r="O686" s="36"/>
      <c r="S686" s="260"/>
      <c r="T686" s="260"/>
      <c r="Z686" s="9"/>
      <c r="AA686" s="73" t="s">
        <v>360</v>
      </c>
      <c r="AB686" s="73"/>
      <c r="AC686" s="73"/>
      <c r="AD686" s="73"/>
      <c r="AE686" s="73"/>
      <c r="AF686" s="73"/>
      <c r="AG686" s="73"/>
      <c r="AH686" s="73"/>
      <c r="AI686" s="73"/>
      <c r="AJ686" s="73"/>
      <c r="AK686" s="73"/>
      <c r="AL686" s="73"/>
      <c r="AM686" s="73"/>
      <c r="AN686" s="73"/>
      <c r="AO686" s="73"/>
      <c r="AP686" s="73"/>
      <c r="AQ686" s="73"/>
      <c r="AR686" s="73"/>
      <c r="AS686" s="73"/>
      <c r="AT686" s="73"/>
      <c r="AU686" s="73"/>
      <c r="AV686" s="73"/>
    </row>
    <row r="687" spans="3:54" ht="6.75" customHeight="1" thickBot="1" x14ac:dyDescent="0.2">
      <c r="Z687" s="9"/>
    </row>
    <row r="688" spans="3:54" ht="14.25" thickBot="1" x14ac:dyDescent="0.2">
      <c r="F688" s="266" t="s">
        <v>486</v>
      </c>
      <c r="G688" s="266"/>
      <c r="H688" s="266"/>
      <c r="I688" s="267"/>
      <c r="J688" s="77">
        <v>0</v>
      </c>
      <c r="K688" s="78"/>
      <c r="L688" s="2" t="s">
        <v>0</v>
      </c>
      <c r="O688" s="47" t="s">
        <v>407</v>
      </c>
      <c r="T688" s="35"/>
      <c r="Z688" s="9"/>
      <c r="AA688" s="277" t="s">
        <v>361</v>
      </c>
      <c r="AB688" s="277"/>
      <c r="AC688" s="277"/>
      <c r="AD688" s="277"/>
      <c r="AE688" s="277"/>
      <c r="AF688" s="277"/>
      <c r="AG688" s="277"/>
      <c r="AH688" s="277"/>
      <c r="AI688" s="277"/>
      <c r="AJ688" s="277"/>
      <c r="AK688" s="277"/>
      <c r="AL688" s="277"/>
      <c r="AM688" s="277"/>
      <c r="AN688" s="277"/>
      <c r="AO688" s="277"/>
      <c r="AP688" s="277"/>
      <c r="AQ688" s="277"/>
      <c r="AR688" s="277"/>
      <c r="AS688" s="277"/>
      <c r="AT688" s="277"/>
      <c r="AU688" s="277"/>
      <c r="AV688" s="277"/>
      <c r="AW688" t="b">
        <f>OR(AW684,NOT(E684=1))</f>
        <v>1</v>
      </c>
      <c r="AY688" t="b">
        <f>AND(NOT(AW688),ISBLANK(J688))</f>
        <v>0</v>
      </c>
    </row>
    <row r="689" spans="2:54" ht="20.25" customHeight="1" x14ac:dyDescent="0.15">
      <c r="Z689" s="9"/>
      <c r="AA689" s="276" t="s">
        <v>362</v>
      </c>
      <c r="AB689" s="276"/>
      <c r="AC689" s="276"/>
      <c r="AD689" s="276"/>
      <c r="AE689" s="276"/>
      <c r="AF689" s="276"/>
      <c r="AG689" s="276"/>
      <c r="AH689" s="276"/>
      <c r="AI689" s="276"/>
      <c r="AJ689" s="276"/>
      <c r="AK689" s="276"/>
      <c r="AL689" s="276"/>
      <c r="AM689" s="276"/>
      <c r="AN689" s="276"/>
      <c r="AO689" s="276"/>
      <c r="AP689" s="276"/>
      <c r="AQ689" s="276"/>
      <c r="AR689" s="276"/>
      <c r="AS689" s="276"/>
      <c r="AT689" s="276"/>
      <c r="AU689" s="276"/>
      <c r="AV689" s="276"/>
    </row>
    <row r="690" spans="2:54" ht="13.5" customHeight="1" x14ac:dyDescent="0.15">
      <c r="B690" t="s">
        <v>505</v>
      </c>
      <c r="Z690" s="9"/>
    </row>
    <row r="691" spans="2:54" ht="6.75" customHeight="1" thickBot="1" x14ac:dyDescent="0.2">
      <c r="Z691" s="9"/>
    </row>
    <row r="692" spans="2:54" ht="14.25" thickBot="1" x14ac:dyDescent="0.2">
      <c r="C692" s="45"/>
      <c r="D692" s="36" t="s">
        <v>413</v>
      </c>
      <c r="J692" s="47" t="s">
        <v>407</v>
      </c>
      <c r="K692" s="47"/>
      <c r="Z692" s="9"/>
      <c r="AA692" s="3"/>
      <c r="AB692" s="3"/>
      <c r="AC692" s="3"/>
      <c r="AD692" s="3"/>
      <c r="AE692" s="3"/>
      <c r="AF692" s="3"/>
      <c r="AG692" s="3"/>
      <c r="AH692" s="3"/>
      <c r="AI692" s="3"/>
      <c r="AJ692" s="3"/>
      <c r="AK692" s="3"/>
      <c r="AL692" s="3"/>
      <c r="AM692" s="3"/>
      <c r="AN692" s="3"/>
      <c r="AO692" s="3"/>
      <c r="AP692" s="3"/>
      <c r="AQ692" s="3"/>
      <c r="AR692" s="3"/>
      <c r="AS692" s="3"/>
      <c r="AT692" s="3"/>
      <c r="AU692" s="3"/>
      <c r="AV692" s="3"/>
      <c r="AW692" t="b">
        <f>記入票①!B231=2</f>
        <v>0</v>
      </c>
      <c r="AY692" t="b">
        <f>ISBLANK(C692)</f>
        <v>1</v>
      </c>
      <c r="BA692">
        <v>1</v>
      </c>
      <c r="BB692">
        <v>2</v>
      </c>
    </row>
    <row r="693" spans="2:54" ht="6.75" customHeight="1" x14ac:dyDescent="0.15">
      <c r="Z693" s="9"/>
    </row>
    <row r="694" spans="2:54" x14ac:dyDescent="0.15">
      <c r="C694" s="36"/>
      <c r="D694" s="46" t="s">
        <v>414</v>
      </c>
      <c r="I694" s="47" t="s">
        <v>407</v>
      </c>
      <c r="Z694" s="9"/>
      <c r="AY694" t="b">
        <f>AND(AW692=FALSE,NOT(AW697),NOT(I697+I698+I699+I700+U697+U698+U699+U700&gt;0))</f>
        <v>0</v>
      </c>
    </row>
    <row r="695" spans="2:54" ht="6.75" customHeight="1" x14ac:dyDescent="0.15">
      <c r="Z695" s="9"/>
    </row>
    <row r="696" spans="2:54" ht="17.25" customHeight="1" x14ac:dyDescent="0.15">
      <c r="C696" s="279" t="s">
        <v>310</v>
      </c>
      <c r="D696" s="279"/>
      <c r="E696" s="279"/>
      <c r="F696" s="279"/>
      <c r="G696" s="279"/>
      <c r="H696" s="279"/>
      <c r="I696" s="279" t="s">
        <v>309</v>
      </c>
      <c r="J696" s="279"/>
      <c r="K696" s="279"/>
      <c r="L696" s="279"/>
      <c r="M696" s="279" t="s">
        <v>312</v>
      </c>
      <c r="N696" s="279"/>
      <c r="O696" s="279"/>
      <c r="P696" s="279"/>
      <c r="Q696" s="279"/>
      <c r="R696" s="279"/>
      <c r="S696" s="279"/>
      <c r="T696" s="279"/>
      <c r="U696" s="279" t="s">
        <v>309</v>
      </c>
      <c r="V696" s="279"/>
      <c r="W696" s="279"/>
      <c r="X696" s="279"/>
      <c r="Z696" s="9"/>
    </row>
    <row r="697" spans="2:54" ht="22.5" customHeight="1" x14ac:dyDescent="0.15">
      <c r="C697" s="270" t="s">
        <v>311</v>
      </c>
      <c r="D697" s="270"/>
      <c r="E697" s="270"/>
      <c r="F697" s="270"/>
      <c r="G697" s="270"/>
      <c r="H697" s="270"/>
      <c r="I697" s="272">
        <v>0</v>
      </c>
      <c r="J697" s="272"/>
      <c r="K697" s="272"/>
      <c r="L697" s="272"/>
      <c r="M697" s="270" t="s">
        <v>509</v>
      </c>
      <c r="N697" s="271"/>
      <c r="O697" s="271"/>
      <c r="P697" s="271"/>
      <c r="Q697" s="271"/>
      <c r="R697" s="271"/>
      <c r="S697" s="271"/>
      <c r="T697" s="271"/>
      <c r="U697" s="272">
        <v>0</v>
      </c>
      <c r="V697" s="272"/>
      <c r="W697" s="272"/>
      <c r="X697" s="272"/>
      <c r="Z697" s="9"/>
      <c r="AW697" t="b">
        <f>OR(AW692=TRUE,NOT(C692=1))</f>
        <v>1</v>
      </c>
    </row>
    <row r="698" spans="2:54" ht="22.5" customHeight="1" x14ac:dyDescent="0.15">
      <c r="C698" s="270" t="s">
        <v>313</v>
      </c>
      <c r="D698" s="270"/>
      <c r="E698" s="270"/>
      <c r="F698" s="270"/>
      <c r="G698" s="270"/>
      <c r="H698" s="270"/>
      <c r="I698" s="272">
        <v>0</v>
      </c>
      <c r="J698" s="272"/>
      <c r="K698" s="272"/>
      <c r="L698" s="272"/>
      <c r="M698" s="271" t="s">
        <v>510</v>
      </c>
      <c r="N698" s="271"/>
      <c r="O698" s="271"/>
      <c r="P698" s="271"/>
      <c r="Q698" s="271"/>
      <c r="R698" s="271"/>
      <c r="S698" s="271"/>
      <c r="T698" s="271"/>
      <c r="U698" s="272">
        <v>0</v>
      </c>
      <c r="V698" s="272"/>
      <c r="W698" s="272"/>
      <c r="X698" s="272"/>
      <c r="Z698" s="9"/>
    </row>
    <row r="699" spans="2:54" ht="22.5" customHeight="1" x14ac:dyDescent="0.15">
      <c r="C699" s="270" t="s">
        <v>507</v>
      </c>
      <c r="D699" s="270"/>
      <c r="E699" s="270"/>
      <c r="F699" s="270"/>
      <c r="G699" s="270"/>
      <c r="H699" s="270"/>
      <c r="I699" s="272">
        <v>0</v>
      </c>
      <c r="J699" s="272"/>
      <c r="K699" s="272"/>
      <c r="L699" s="272"/>
      <c r="M699" s="280" t="s">
        <v>511</v>
      </c>
      <c r="N699" s="281"/>
      <c r="O699" s="281"/>
      <c r="P699" s="281"/>
      <c r="Q699" s="281"/>
      <c r="R699" s="281"/>
      <c r="S699" s="281"/>
      <c r="T699" s="281"/>
      <c r="U699" s="272">
        <v>0</v>
      </c>
      <c r="V699" s="272"/>
      <c r="W699" s="272"/>
      <c r="X699" s="272"/>
      <c r="Z699" s="9"/>
    </row>
    <row r="700" spans="2:54" ht="22.5" customHeight="1" x14ac:dyDescent="0.15">
      <c r="C700" s="270" t="s">
        <v>508</v>
      </c>
      <c r="D700" s="270"/>
      <c r="E700" s="270"/>
      <c r="F700" s="270"/>
      <c r="G700" s="270"/>
      <c r="H700" s="270"/>
      <c r="I700" s="272">
        <v>0</v>
      </c>
      <c r="J700" s="272"/>
      <c r="K700" s="272"/>
      <c r="L700" s="272"/>
      <c r="M700" s="280" t="s">
        <v>512</v>
      </c>
      <c r="N700" s="281"/>
      <c r="O700" s="281"/>
      <c r="P700" s="281"/>
      <c r="Q700" s="281"/>
      <c r="R700" s="281"/>
      <c r="S700" s="281"/>
      <c r="T700" s="281"/>
      <c r="U700" s="272">
        <v>0</v>
      </c>
      <c r="V700" s="272"/>
      <c r="W700" s="272"/>
      <c r="X700" s="272"/>
      <c r="Z700" s="9"/>
    </row>
    <row r="701" spans="2:54" ht="6.75" customHeight="1" x14ac:dyDescent="0.15">
      <c r="Z701" s="9"/>
    </row>
    <row r="702" spans="2:54" ht="13.5" customHeight="1" x14ac:dyDescent="0.15">
      <c r="D702" s="68" t="s">
        <v>542</v>
      </c>
      <c r="E702" s="68"/>
      <c r="F702" s="68"/>
      <c r="G702" s="68"/>
      <c r="H702" s="68"/>
      <c r="I702" s="68"/>
      <c r="J702" s="68"/>
      <c r="K702" s="68"/>
      <c r="L702" s="68"/>
      <c r="M702" s="68"/>
      <c r="N702" s="68"/>
      <c r="O702" s="68"/>
      <c r="P702" s="68"/>
      <c r="Q702" s="68"/>
      <c r="R702" s="68"/>
      <c r="S702" s="68"/>
      <c r="T702" s="68"/>
      <c r="U702" s="68"/>
      <c r="V702" s="68"/>
      <c r="W702" s="68"/>
      <c r="X702" s="68"/>
      <c r="Y702" s="69"/>
      <c r="Z702" s="9"/>
      <c r="AZ702" t="b">
        <f>IF(AW692=FALSE,IF(C674=1,AND(C692=1,AY694=FALSE,SUM(I697:L700,U697:X700,P678,P680)&gt;記入票①!J235),AND(C692=1,AY694=FALSE,SUM(I697:L700,U697:X700)&gt;記入票①!J235)),FALSE)</f>
        <v>0</v>
      </c>
    </row>
    <row r="703" spans="2:54" ht="13.5" customHeight="1" x14ac:dyDescent="0.15">
      <c r="D703" s="68"/>
      <c r="E703" s="68"/>
      <c r="F703" s="68"/>
      <c r="G703" s="68"/>
      <c r="H703" s="68"/>
      <c r="I703" s="68"/>
      <c r="J703" s="68"/>
      <c r="K703" s="68"/>
      <c r="L703" s="68"/>
      <c r="M703" s="68"/>
      <c r="N703" s="68"/>
      <c r="O703" s="68"/>
      <c r="P703" s="68"/>
      <c r="Q703" s="68"/>
      <c r="R703" s="68"/>
      <c r="S703" s="68"/>
      <c r="T703" s="68"/>
      <c r="U703" s="68"/>
      <c r="V703" s="68"/>
      <c r="W703" s="68"/>
      <c r="X703" s="68"/>
      <c r="Y703" s="69"/>
      <c r="Z703" s="9"/>
    </row>
    <row r="704" spans="2:54" ht="6.75" customHeight="1" x14ac:dyDescent="0.15">
      <c r="Z704" s="9"/>
    </row>
    <row r="705" spans="1:54" x14ac:dyDescent="0.15">
      <c r="C705" s="1" t="s">
        <v>556</v>
      </c>
      <c r="Z705" s="9"/>
    </row>
    <row r="706" spans="1:54" ht="6.75" customHeight="1" thickBot="1" x14ac:dyDescent="0.2">
      <c r="Z706" s="9"/>
    </row>
    <row r="707" spans="1:54" ht="14.25" thickBot="1" x14ac:dyDescent="0.2">
      <c r="C707" s="36"/>
      <c r="E707" s="45"/>
      <c r="F707" s="36" t="s">
        <v>404</v>
      </c>
      <c r="G707" s="36"/>
      <c r="Q707" s="47" t="s">
        <v>407</v>
      </c>
      <c r="Z707" s="9"/>
      <c r="AA707" s="65"/>
      <c r="AB707" s="65"/>
      <c r="AC707" s="65"/>
      <c r="AD707" s="65"/>
      <c r="AE707" s="65"/>
      <c r="AF707" s="65"/>
      <c r="AG707" s="65"/>
      <c r="AH707" s="65"/>
      <c r="AI707" s="65"/>
      <c r="AJ707" s="65"/>
      <c r="AK707" s="65"/>
      <c r="AL707" s="65"/>
      <c r="AM707" s="65"/>
      <c r="AN707" s="65"/>
      <c r="AO707" s="65"/>
      <c r="AP707" s="65"/>
      <c r="AQ707" s="65"/>
      <c r="AR707" s="65"/>
      <c r="AS707" s="65"/>
      <c r="AT707" s="65"/>
      <c r="AU707" s="65"/>
      <c r="AV707" s="65"/>
      <c r="AW707" t="b">
        <f>OR(AW692,NOT(C692=1))</f>
        <v>1</v>
      </c>
      <c r="AY707" t="b">
        <f>AND(NOT(AW707),ISBLANK(E707))</f>
        <v>0</v>
      </c>
      <c r="BA707">
        <v>1</v>
      </c>
      <c r="BB707">
        <v>2</v>
      </c>
    </row>
    <row r="708" spans="1:54" ht="6.75" customHeight="1" x14ac:dyDescent="0.15">
      <c r="S708" s="260"/>
      <c r="T708" s="260"/>
      <c r="Z708" s="9"/>
    </row>
    <row r="709" spans="1:54" x14ac:dyDescent="0.15">
      <c r="E709" s="46" t="s">
        <v>490</v>
      </c>
      <c r="L709" s="260"/>
      <c r="M709" s="260"/>
      <c r="N709" s="260"/>
      <c r="O709" s="36"/>
      <c r="S709" s="260"/>
      <c r="T709" s="260"/>
      <c r="Z709" s="9"/>
      <c r="AA709" s="3"/>
      <c r="AB709" s="3"/>
      <c r="AC709" s="3"/>
      <c r="AD709" s="3"/>
      <c r="AE709" s="3"/>
      <c r="AF709" s="3"/>
      <c r="AG709" s="3"/>
      <c r="AH709" s="3"/>
      <c r="AI709" s="3"/>
      <c r="AJ709" s="3"/>
      <c r="AK709" s="3"/>
      <c r="AL709" s="3"/>
      <c r="AM709" s="3"/>
      <c r="AN709" s="3"/>
      <c r="AO709" s="3"/>
      <c r="AP709" s="3"/>
      <c r="AQ709" s="3"/>
      <c r="AR709" s="3"/>
      <c r="AS709" s="3"/>
      <c r="AT709" s="3"/>
      <c r="AU709" s="3"/>
      <c r="AV709" s="3"/>
    </row>
    <row r="710" spans="1:54" ht="6.75" customHeight="1" thickBot="1" x14ac:dyDescent="0.2">
      <c r="Z710" s="9"/>
    </row>
    <row r="711" spans="1:54" ht="14.25" thickBot="1" x14ac:dyDescent="0.2">
      <c r="F711" s="266" t="s">
        <v>487</v>
      </c>
      <c r="G711" s="266"/>
      <c r="H711" s="266"/>
      <c r="I711" s="267"/>
      <c r="J711" s="77">
        <v>0</v>
      </c>
      <c r="K711" s="78"/>
      <c r="L711" s="2" t="s">
        <v>0</v>
      </c>
      <c r="O711" s="47" t="s">
        <v>407</v>
      </c>
      <c r="T711" s="35"/>
      <c r="Z711" s="9"/>
      <c r="AW711" t="b">
        <f>OR(AW707,NOT(E707=1))</f>
        <v>1</v>
      </c>
      <c r="AY711" t="b">
        <f>AND(NOT(AW711),ISBLANK(J711))</f>
        <v>0</v>
      </c>
    </row>
    <row r="712" spans="1:54" ht="6" customHeight="1" x14ac:dyDescent="0.15">
      <c r="Z712" s="9"/>
    </row>
    <row r="713" spans="1:54" x14ac:dyDescent="0.15">
      <c r="A713" s="31" t="s">
        <v>314</v>
      </c>
      <c r="Z713" s="9"/>
    </row>
    <row r="714" spans="1:54" ht="6.75" customHeight="1" x14ac:dyDescent="0.15">
      <c r="Z714" s="9"/>
    </row>
    <row r="715" spans="1:54" x14ac:dyDescent="0.15">
      <c r="B715" t="s">
        <v>315</v>
      </c>
      <c r="Z715" s="9"/>
    </row>
    <row r="716" spans="1:54" ht="6.75" customHeight="1" x14ac:dyDescent="0.15">
      <c r="Z716" s="9"/>
    </row>
    <row r="717" spans="1:54" x14ac:dyDescent="0.15">
      <c r="C717" s="1" t="s">
        <v>316</v>
      </c>
      <c r="Z717" s="9"/>
      <c r="AA717" s="65" t="s">
        <v>333</v>
      </c>
      <c r="AB717" s="65"/>
      <c r="AC717" s="65"/>
      <c r="AD717" s="65"/>
      <c r="AE717" s="65"/>
      <c r="AF717" s="65"/>
      <c r="AG717" s="65"/>
      <c r="AH717" s="65"/>
      <c r="AI717" s="65"/>
      <c r="AJ717" s="65"/>
      <c r="AK717" s="65"/>
      <c r="AL717" s="65"/>
      <c r="AM717" s="65"/>
      <c r="AN717" s="65"/>
      <c r="AO717" s="65"/>
      <c r="AP717" s="65"/>
      <c r="AQ717" s="65"/>
      <c r="AR717" s="65"/>
      <c r="AS717" s="65"/>
      <c r="AT717" s="65"/>
      <c r="AU717" s="65"/>
      <c r="AV717" s="65"/>
    </row>
    <row r="718" spans="1:54" ht="6.75" customHeight="1" thickBot="1" x14ac:dyDescent="0.2">
      <c r="Z718" s="9"/>
    </row>
    <row r="719" spans="1:54" ht="14.25" thickBot="1" x14ac:dyDescent="0.2">
      <c r="C719" s="36"/>
      <c r="D719" s="45"/>
      <c r="E719" s="36" t="s">
        <v>404</v>
      </c>
      <c r="F719" s="36"/>
      <c r="P719" s="47" t="s">
        <v>407</v>
      </c>
      <c r="Z719" s="9"/>
      <c r="AA719" s="65"/>
      <c r="AB719" s="65"/>
      <c r="AC719" s="65"/>
      <c r="AD719" s="65"/>
      <c r="AE719" s="65"/>
      <c r="AF719" s="65"/>
      <c r="AG719" s="65"/>
      <c r="AH719" s="65"/>
      <c r="AI719" s="65"/>
      <c r="AJ719" s="65"/>
      <c r="AK719" s="65"/>
      <c r="AL719" s="65"/>
      <c r="AM719" s="65"/>
      <c r="AN719" s="65"/>
      <c r="AO719" s="65"/>
      <c r="AP719" s="65"/>
      <c r="AQ719" s="65"/>
      <c r="AR719" s="65"/>
      <c r="AS719" s="65"/>
      <c r="AT719" s="65"/>
      <c r="AU719" s="65"/>
      <c r="AV719" s="65"/>
      <c r="AY719" t="b">
        <f>ISBLANK(D719)</f>
        <v>1</v>
      </c>
    </row>
    <row r="720" spans="1:54" ht="6.75" customHeight="1" x14ac:dyDescent="0.15">
      <c r="C720" s="35"/>
      <c r="Z720" s="9"/>
    </row>
    <row r="721" spans="1:51" x14ac:dyDescent="0.15">
      <c r="C721" s="36"/>
      <c r="D721" s="46" t="s">
        <v>490</v>
      </c>
      <c r="K721" s="260"/>
      <c r="L721" s="260"/>
      <c r="M721" s="260"/>
      <c r="N721" s="36"/>
      <c r="R721" s="260"/>
      <c r="S721" s="260"/>
      <c r="Z721" s="9"/>
    </row>
    <row r="722" spans="1:51" ht="6.75" customHeight="1" thickBot="1" x14ac:dyDescent="0.2">
      <c r="Z722" s="9"/>
    </row>
    <row r="723" spans="1:51" ht="14.25" thickBot="1" x14ac:dyDescent="0.2">
      <c r="E723" s="268" t="s">
        <v>486</v>
      </c>
      <c r="F723" s="268"/>
      <c r="G723" s="268"/>
      <c r="H723" s="269"/>
      <c r="I723" s="77">
        <v>0</v>
      </c>
      <c r="J723" s="78"/>
      <c r="K723" s="2" t="s">
        <v>0</v>
      </c>
      <c r="N723" s="47" t="s">
        <v>407</v>
      </c>
      <c r="U723" s="35"/>
      <c r="Z723" s="9"/>
      <c r="AW723" t="b">
        <f>NOT(D719=1)</f>
        <v>1</v>
      </c>
      <c r="AY723" t="b">
        <f>AND(NOT(AW723),ISBLANK(I723))</f>
        <v>0</v>
      </c>
    </row>
    <row r="724" spans="1:51" ht="20.25" customHeight="1" x14ac:dyDescent="0.15">
      <c r="Z724" s="9"/>
    </row>
    <row r="725" spans="1:51" x14ac:dyDescent="0.15">
      <c r="B725" t="s">
        <v>321</v>
      </c>
      <c r="Z725" s="9"/>
    </row>
    <row r="726" spans="1:51" ht="6.75" customHeight="1" x14ac:dyDescent="0.15">
      <c r="Z726" s="9"/>
    </row>
    <row r="727" spans="1:51" x14ac:dyDescent="0.15">
      <c r="C727" s="1" t="s">
        <v>322</v>
      </c>
      <c r="Z727" s="9"/>
      <c r="AA727" s="65" t="s">
        <v>334</v>
      </c>
      <c r="AB727" s="65"/>
      <c r="AC727" s="65"/>
      <c r="AD727" s="65"/>
      <c r="AE727" s="65"/>
      <c r="AF727" s="65"/>
      <c r="AG727" s="65"/>
      <c r="AH727" s="65"/>
      <c r="AI727" s="65"/>
      <c r="AJ727" s="65"/>
      <c r="AK727" s="65"/>
      <c r="AL727" s="65"/>
      <c r="AM727" s="65"/>
      <c r="AN727" s="65"/>
      <c r="AO727" s="65"/>
      <c r="AP727" s="65"/>
      <c r="AQ727" s="65"/>
      <c r="AR727" s="65"/>
      <c r="AS727" s="65"/>
      <c r="AT727" s="65"/>
      <c r="AU727" s="65"/>
      <c r="AV727" s="65"/>
    </row>
    <row r="728" spans="1:51" ht="6.75" customHeight="1" thickBot="1" x14ac:dyDescent="0.2">
      <c r="Z728" s="9"/>
    </row>
    <row r="729" spans="1:51" ht="14.25" thickBot="1" x14ac:dyDescent="0.2">
      <c r="C729" s="36"/>
      <c r="D729" s="45"/>
      <c r="E729" s="36" t="s">
        <v>404</v>
      </c>
      <c r="F729" s="36"/>
      <c r="P729" s="47" t="s">
        <v>407</v>
      </c>
      <c r="Z729" s="9"/>
      <c r="AA729" s="3"/>
      <c r="AB729" s="3"/>
      <c r="AC729" s="3"/>
      <c r="AD729" s="3"/>
      <c r="AE729" s="3"/>
      <c r="AF729" s="3"/>
      <c r="AG729" s="3"/>
      <c r="AH729" s="3"/>
      <c r="AI729" s="3"/>
      <c r="AJ729" s="3"/>
      <c r="AK729" s="3"/>
      <c r="AL729" s="3"/>
      <c r="AM729" s="3"/>
      <c r="AN729" s="3"/>
      <c r="AO729" s="3"/>
      <c r="AP729" s="3"/>
      <c r="AQ729" s="3"/>
      <c r="AR729" s="3"/>
      <c r="AS729" s="3"/>
      <c r="AT729" s="3"/>
      <c r="AU729" s="3"/>
      <c r="AV729" s="3"/>
      <c r="AY729" t="b">
        <f>ISBLANK(D729)</f>
        <v>1</v>
      </c>
    </row>
    <row r="730" spans="1:51" ht="6.75" customHeight="1" x14ac:dyDescent="0.15">
      <c r="C730" s="35"/>
      <c r="Z730" s="9"/>
    </row>
    <row r="731" spans="1:51" x14ac:dyDescent="0.15">
      <c r="C731" s="36"/>
      <c r="D731" s="46" t="s">
        <v>490</v>
      </c>
      <c r="K731" s="260"/>
      <c r="L731" s="260"/>
      <c r="M731" s="260"/>
      <c r="N731" s="36"/>
      <c r="R731" s="260"/>
      <c r="S731" s="260"/>
      <c r="Z731" s="9"/>
    </row>
    <row r="732" spans="1:51" ht="6.75" customHeight="1" thickBot="1" x14ac:dyDescent="0.2">
      <c r="Z732" s="9"/>
    </row>
    <row r="733" spans="1:51" ht="14.25" thickBot="1" x14ac:dyDescent="0.2">
      <c r="E733" s="266" t="s">
        <v>487</v>
      </c>
      <c r="F733" s="266"/>
      <c r="G733" s="266"/>
      <c r="H733" s="267"/>
      <c r="I733" s="77">
        <v>0</v>
      </c>
      <c r="J733" s="78"/>
      <c r="K733" s="2" t="s">
        <v>0</v>
      </c>
      <c r="N733" s="47" t="s">
        <v>407</v>
      </c>
      <c r="U733" s="35"/>
      <c r="Z733" s="9"/>
      <c r="AW733" t="b">
        <f>NOT(D729=1)</f>
        <v>1</v>
      </c>
      <c r="AY733" t="b">
        <f>AND(NOT(AW733),ISBLANK(I733))</f>
        <v>0</v>
      </c>
    </row>
    <row r="734" spans="1:51" ht="20.25" customHeight="1" x14ac:dyDescent="0.15">
      <c r="Z734" s="9"/>
    </row>
    <row r="735" spans="1:51" x14ac:dyDescent="0.15">
      <c r="A735" s="31" t="s">
        <v>323</v>
      </c>
      <c r="Z735" s="9"/>
    </row>
    <row r="736" spans="1:51" ht="6.75" customHeight="1" x14ac:dyDescent="0.15">
      <c r="Z736" s="9"/>
    </row>
    <row r="737" spans="1:51" x14ac:dyDescent="0.15">
      <c r="D737" s="3" t="s">
        <v>324</v>
      </c>
      <c r="Z737" s="9"/>
    </row>
    <row r="738" spans="1:51" ht="6.75" customHeight="1" x14ac:dyDescent="0.15">
      <c r="Z738" s="9"/>
    </row>
    <row r="739" spans="1:51" x14ac:dyDescent="0.15">
      <c r="A739" s="31" t="s">
        <v>325</v>
      </c>
      <c r="Z739" s="9"/>
    </row>
    <row r="740" spans="1:51" ht="6.75" customHeight="1" x14ac:dyDescent="0.15">
      <c r="Z740" s="9"/>
    </row>
    <row r="741" spans="1:51" x14ac:dyDescent="0.15">
      <c r="B741" t="s">
        <v>326</v>
      </c>
      <c r="Z741" s="9"/>
    </row>
    <row r="742" spans="1:51" ht="6.75" customHeight="1" thickBot="1" x14ac:dyDescent="0.2">
      <c r="Z742" s="9"/>
    </row>
    <row r="743" spans="1:51" ht="14.25" thickBot="1" x14ac:dyDescent="0.2">
      <c r="C743" s="36"/>
      <c r="D743" s="45"/>
      <c r="E743" s="47" t="s">
        <v>407</v>
      </c>
      <c r="F743" s="36"/>
      <c r="Z743" s="9"/>
      <c r="AA743" s="3"/>
      <c r="AB743" s="3"/>
      <c r="AC743" s="3"/>
      <c r="AD743" s="3"/>
      <c r="AE743" s="3"/>
      <c r="AF743" s="3"/>
      <c r="AG743" s="3"/>
      <c r="AH743" s="3"/>
      <c r="AI743" s="3"/>
      <c r="AJ743" s="3"/>
      <c r="AK743" s="3"/>
      <c r="AL743" s="3"/>
      <c r="AM743" s="3"/>
      <c r="AN743" s="3"/>
      <c r="AO743" s="3"/>
      <c r="AP743" s="3"/>
      <c r="AQ743" s="3"/>
      <c r="AR743" s="3"/>
      <c r="AS743" s="3"/>
      <c r="AT743" s="3"/>
      <c r="AU743" s="3"/>
      <c r="AV743" s="3"/>
      <c r="AY743" t="b">
        <f>ISBLANK(D743)</f>
        <v>1</v>
      </c>
    </row>
    <row r="744" spans="1:51" ht="6.75" customHeight="1" x14ac:dyDescent="0.15">
      <c r="C744" s="35"/>
      <c r="Z744" s="9"/>
    </row>
    <row r="745" spans="1:51" x14ac:dyDescent="0.15">
      <c r="D745" s="36" t="s">
        <v>461</v>
      </c>
      <c r="Z745" s="9"/>
    </row>
    <row r="746" spans="1:51" ht="6.75" customHeight="1" x14ac:dyDescent="0.15">
      <c r="C746" s="35"/>
      <c r="Z746" s="9"/>
    </row>
    <row r="747" spans="1:51" x14ac:dyDescent="0.15">
      <c r="D747" s="36" t="s">
        <v>462</v>
      </c>
      <c r="Z747" s="9"/>
    </row>
    <row r="748" spans="1:51" ht="6.75" customHeight="1" x14ac:dyDescent="0.15">
      <c r="C748" s="35"/>
      <c r="Z748" s="9"/>
    </row>
    <row r="749" spans="1:51" x14ac:dyDescent="0.15">
      <c r="C749" s="36"/>
      <c r="D749" s="46" t="s">
        <v>420</v>
      </c>
      <c r="K749" s="260"/>
      <c r="L749" s="260"/>
      <c r="M749" s="260"/>
      <c r="N749" s="36"/>
      <c r="R749" s="260"/>
      <c r="S749" s="260"/>
      <c r="Z749" s="9"/>
    </row>
    <row r="750" spans="1:51" ht="6.75" customHeight="1" thickBot="1" x14ac:dyDescent="0.2">
      <c r="Z750" s="9"/>
    </row>
    <row r="751" spans="1:51" ht="14.25" thickBot="1" x14ac:dyDescent="0.2">
      <c r="E751" s="266" t="s">
        <v>486</v>
      </c>
      <c r="F751" s="266"/>
      <c r="G751" s="266"/>
      <c r="H751" s="267"/>
      <c r="I751" s="77">
        <v>0</v>
      </c>
      <c r="J751" s="78"/>
      <c r="K751" s="2" t="s">
        <v>0</v>
      </c>
      <c r="N751" s="47" t="s">
        <v>407</v>
      </c>
      <c r="U751" s="35"/>
      <c r="Z751" s="9"/>
      <c r="AW751" t="b">
        <f>NOT(D743=1)</f>
        <v>1</v>
      </c>
      <c r="AY751" t="b">
        <f>AND(NOT(AW751),ISBLANK(I751))</f>
        <v>0</v>
      </c>
    </row>
    <row r="752" spans="1:51" ht="6.75" customHeight="1" x14ac:dyDescent="0.15">
      <c r="Z752" s="9"/>
    </row>
    <row r="753" spans="1:51" x14ac:dyDescent="0.15">
      <c r="A753" s="31" t="s">
        <v>327</v>
      </c>
      <c r="Z753" s="9"/>
    </row>
    <row r="754" spans="1:51" ht="6.75" customHeight="1" x14ac:dyDescent="0.15">
      <c r="Z754" s="9"/>
    </row>
    <row r="755" spans="1:51" x14ac:dyDescent="0.15">
      <c r="B755" t="s">
        <v>328</v>
      </c>
      <c r="Z755" s="9"/>
      <c r="AA755" s="65" t="s">
        <v>335</v>
      </c>
      <c r="AB755" s="65"/>
      <c r="AC755" s="65"/>
      <c r="AD755" s="65"/>
      <c r="AE755" s="65"/>
      <c r="AF755" s="65"/>
      <c r="AG755" s="65"/>
      <c r="AH755" s="65"/>
      <c r="AI755" s="65"/>
      <c r="AJ755" s="65"/>
      <c r="AK755" s="65"/>
      <c r="AL755" s="65"/>
      <c r="AM755" s="65"/>
      <c r="AN755" s="65"/>
      <c r="AO755" s="65"/>
      <c r="AP755" s="65"/>
      <c r="AQ755" s="65"/>
      <c r="AR755" s="65"/>
      <c r="AS755" s="65"/>
      <c r="AT755" s="65"/>
      <c r="AU755" s="65"/>
      <c r="AV755" s="65"/>
    </row>
    <row r="756" spans="1:51" ht="6.75" customHeight="1" thickBot="1" x14ac:dyDescent="0.2">
      <c r="Z756" s="9"/>
    </row>
    <row r="757" spans="1:51" ht="14.25" thickBot="1" x14ac:dyDescent="0.2">
      <c r="B757" t="s">
        <v>329</v>
      </c>
      <c r="H757" s="124"/>
      <c r="I757" s="125"/>
      <c r="J757" s="125"/>
      <c r="K757" s="125"/>
      <c r="L757" s="125"/>
      <c r="M757" s="125"/>
      <c r="N757" s="125"/>
      <c r="O757" s="125"/>
      <c r="P757" s="125"/>
      <c r="Q757" s="125"/>
      <c r="R757" s="126"/>
      <c r="Z757" s="9"/>
      <c r="AA757" s="65" t="s">
        <v>363</v>
      </c>
      <c r="AB757" s="65"/>
      <c r="AC757" s="65"/>
      <c r="AD757" s="65"/>
      <c r="AE757" s="65"/>
      <c r="AF757" s="65"/>
      <c r="AG757" s="65"/>
      <c r="AH757" s="65"/>
      <c r="AI757" s="65"/>
      <c r="AJ757" s="65"/>
      <c r="AK757" s="65"/>
      <c r="AL757" s="65"/>
      <c r="AM757" s="65"/>
      <c r="AN757" s="65"/>
      <c r="AO757" s="65"/>
      <c r="AP757" s="65"/>
      <c r="AQ757" s="65"/>
      <c r="AR757" s="65"/>
      <c r="AS757" s="65"/>
      <c r="AT757" s="65"/>
      <c r="AU757" s="65"/>
      <c r="AV757" s="65"/>
    </row>
    <row r="758" spans="1:51" ht="6.75" customHeight="1" thickBot="1" x14ac:dyDescent="0.2">
      <c r="Z758" s="9"/>
    </row>
    <row r="759" spans="1:51" ht="14.25" thickBot="1" x14ac:dyDescent="0.2">
      <c r="C759" s="36" t="s">
        <v>463</v>
      </c>
      <c r="J759" s="77">
        <v>0</v>
      </c>
      <c r="K759" s="78"/>
      <c r="L759" s="36" t="s">
        <v>0</v>
      </c>
      <c r="N759" s="36" t="s">
        <v>421</v>
      </c>
      <c r="Q759" s="273">
        <v>0</v>
      </c>
      <c r="R759" s="274"/>
      <c r="S759" s="274"/>
      <c r="T759" s="274"/>
      <c r="U759" s="274"/>
      <c r="V759" s="274"/>
      <c r="W759" s="275"/>
      <c r="X759" s="36" t="s">
        <v>2</v>
      </c>
      <c r="Z759" s="9"/>
      <c r="AA759" s="65" t="s">
        <v>557</v>
      </c>
      <c r="AB759" s="65"/>
      <c r="AC759" s="65"/>
      <c r="AD759" s="65"/>
      <c r="AE759" s="65"/>
      <c r="AF759" s="65"/>
      <c r="AG759" s="65"/>
      <c r="AH759" s="65"/>
      <c r="AI759" s="65"/>
      <c r="AJ759" s="65"/>
      <c r="AK759" s="65"/>
      <c r="AL759" s="65"/>
      <c r="AM759" s="65"/>
      <c r="AN759" s="65"/>
      <c r="AO759" s="65"/>
      <c r="AP759" s="65"/>
      <c r="AQ759" s="65"/>
      <c r="AR759" s="65"/>
      <c r="AS759" s="65"/>
      <c r="AT759" s="65"/>
      <c r="AU759" s="65"/>
      <c r="AV759" s="65"/>
      <c r="AW759" t="b">
        <f>ISBLANK(H757)</f>
        <v>1</v>
      </c>
    </row>
    <row r="760" spans="1:51" ht="6.75" customHeight="1" thickBot="1" x14ac:dyDescent="0.2">
      <c r="C760" s="36"/>
      <c r="J760" s="6"/>
      <c r="K760" s="6"/>
      <c r="L760" s="36"/>
      <c r="N760" s="36"/>
      <c r="Q760" s="59"/>
      <c r="R760" s="59"/>
      <c r="S760" s="59"/>
      <c r="T760" s="59"/>
      <c r="U760" s="59"/>
      <c r="V760" s="59"/>
      <c r="W760" s="59"/>
      <c r="X760" s="36"/>
      <c r="Z760" s="9"/>
      <c r="AA760" s="3"/>
      <c r="AB760" s="3"/>
      <c r="AC760" s="3"/>
      <c r="AD760" s="3"/>
      <c r="AE760" s="3"/>
      <c r="AF760" s="3"/>
      <c r="AG760" s="3"/>
      <c r="AH760" s="3"/>
      <c r="AI760" s="3"/>
      <c r="AJ760" s="3"/>
      <c r="AK760" s="3"/>
      <c r="AL760" s="3"/>
      <c r="AM760" s="3"/>
      <c r="AN760" s="3"/>
      <c r="AO760" s="3"/>
      <c r="AP760" s="3"/>
      <c r="AQ760" s="3"/>
      <c r="AR760" s="3"/>
      <c r="AS760" s="3"/>
      <c r="AT760" s="3"/>
      <c r="AU760" s="3"/>
      <c r="AV760" s="3"/>
    </row>
    <row r="761" spans="1:51" ht="14.25" thickBot="1" x14ac:dyDescent="0.2">
      <c r="C761" s="36"/>
      <c r="J761" s="6"/>
      <c r="K761" s="6"/>
      <c r="L761" s="36"/>
      <c r="N761" s="36" t="s">
        <v>558</v>
      </c>
      <c r="Q761" s="77"/>
      <c r="R761" s="78"/>
      <c r="S761" s="36" t="s">
        <v>0</v>
      </c>
      <c r="T761" s="59"/>
      <c r="U761" s="59"/>
      <c r="V761" s="59"/>
      <c r="W761" s="59"/>
      <c r="X761" s="36"/>
      <c r="Z761" s="9"/>
      <c r="AA761" s="3" t="s">
        <v>559</v>
      </c>
      <c r="AB761" s="3"/>
      <c r="AC761" s="3"/>
      <c r="AD761" s="3"/>
      <c r="AE761" s="3"/>
      <c r="AF761" s="3"/>
      <c r="AG761" s="3"/>
      <c r="AH761" s="3"/>
      <c r="AI761" s="3"/>
      <c r="AJ761" s="3"/>
      <c r="AK761" s="3"/>
      <c r="AL761" s="3"/>
      <c r="AM761" s="3"/>
      <c r="AN761" s="3"/>
      <c r="AO761" s="3"/>
      <c r="AP761" s="3"/>
      <c r="AQ761" s="3"/>
      <c r="AR761" s="3"/>
      <c r="AS761" s="3"/>
      <c r="AT761" s="3"/>
      <c r="AU761" s="3"/>
      <c r="AV761" s="3"/>
    </row>
    <row r="762" spans="1:51" x14ac:dyDescent="0.15">
      <c r="D762" s="36"/>
      <c r="H762" s="47"/>
      <c r="Q762" s="47" t="s">
        <v>407</v>
      </c>
      <c r="Z762" s="9"/>
      <c r="AY762" t="b">
        <f>AND(AW759=FALSE,OR(ISBLANK(J759),ISBLANK(Q759),ISBLANK(Q761)))</f>
        <v>0</v>
      </c>
    </row>
    <row r="763" spans="1:51" ht="6.75" customHeight="1" thickBot="1" x14ac:dyDescent="0.2">
      <c r="Z763" s="9"/>
      <c r="AA763" s="278" t="s">
        <v>561</v>
      </c>
      <c r="AB763" s="278"/>
      <c r="AC763" s="278"/>
      <c r="AD763" s="278"/>
      <c r="AE763" s="278"/>
      <c r="AF763" s="278"/>
      <c r="AG763" s="278"/>
      <c r="AH763" s="278"/>
      <c r="AI763" s="278"/>
      <c r="AJ763" s="278"/>
      <c r="AK763" s="278"/>
      <c r="AL763" s="278"/>
      <c r="AM763" s="278"/>
      <c r="AN763" s="278"/>
      <c r="AO763" s="278"/>
      <c r="AP763" s="278"/>
      <c r="AQ763" s="278"/>
      <c r="AR763" s="278"/>
      <c r="AS763" s="278"/>
      <c r="AT763" s="278"/>
      <c r="AU763" s="278"/>
      <c r="AV763" s="278"/>
    </row>
    <row r="764" spans="1:51" ht="14.25" thickBot="1" x14ac:dyDescent="0.2">
      <c r="B764" t="s">
        <v>330</v>
      </c>
      <c r="H764" s="124"/>
      <c r="I764" s="125"/>
      <c r="J764" s="125"/>
      <c r="K764" s="125"/>
      <c r="L764" s="125"/>
      <c r="M764" s="125"/>
      <c r="N764" s="125"/>
      <c r="O764" s="125"/>
      <c r="P764" s="125"/>
      <c r="Q764" s="125"/>
      <c r="R764" s="126"/>
      <c r="Z764" s="9"/>
      <c r="AA764" s="278"/>
      <c r="AB764" s="278"/>
      <c r="AC764" s="278"/>
      <c r="AD764" s="278"/>
      <c r="AE764" s="278"/>
      <c r="AF764" s="278"/>
      <c r="AG764" s="278"/>
      <c r="AH764" s="278"/>
      <c r="AI764" s="278"/>
      <c r="AJ764" s="278"/>
      <c r="AK764" s="278"/>
      <c r="AL764" s="278"/>
      <c r="AM764" s="278"/>
      <c r="AN764" s="278"/>
      <c r="AO764" s="278"/>
      <c r="AP764" s="278"/>
      <c r="AQ764" s="278"/>
      <c r="AR764" s="278"/>
      <c r="AS764" s="278"/>
      <c r="AT764" s="278"/>
      <c r="AU764" s="278"/>
      <c r="AV764" s="278"/>
    </row>
    <row r="765" spans="1:51" ht="6.75" customHeight="1" thickBot="1" x14ac:dyDescent="0.2">
      <c r="Z765" s="9"/>
    </row>
    <row r="766" spans="1:51" ht="14.25" thickBot="1" x14ac:dyDescent="0.2">
      <c r="C766" s="36" t="s">
        <v>464</v>
      </c>
      <c r="J766" s="77">
        <v>0</v>
      </c>
      <c r="K766" s="78"/>
      <c r="L766" s="36" t="s">
        <v>0</v>
      </c>
      <c r="N766" s="36" t="s">
        <v>421</v>
      </c>
      <c r="Q766" s="273">
        <v>0</v>
      </c>
      <c r="R766" s="274"/>
      <c r="S766" s="274"/>
      <c r="T766" s="274"/>
      <c r="U766" s="274"/>
      <c r="V766" s="274"/>
      <c r="W766" s="275"/>
      <c r="X766" s="36" t="s">
        <v>2</v>
      </c>
      <c r="Z766" s="9"/>
      <c r="AW766" t="b">
        <f>ISBLANK(H764)</f>
        <v>1</v>
      </c>
    </row>
    <row r="767" spans="1:51" ht="6.75" customHeight="1" thickBot="1" x14ac:dyDescent="0.2">
      <c r="C767" s="36"/>
      <c r="J767" s="6"/>
      <c r="K767" s="6"/>
      <c r="L767" s="36"/>
      <c r="N767" s="36"/>
      <c r="Q767" s="59"/>
      <c r="R767" s="59"/>
      <c r="S767" s="59"/>
      <c r="T767" s="59"/>
      <c r="U767" s="59"/>
      <c r="V767" s="59"/>
      <c r="W767" s="59"/>
      <c r="X767" s="36"/>
      <c r="Z767" s="9"/>
    </row>
    <row r="768" spans="1:51" ht="14.25" thickBot="1" x14ac:dyDescent="0.2">
      <c r="C768" s="36"/>
      <c r="J768" s="6"/>
      <c r="K768" s="6"/>
      <c r="L768" s="36"/>
      <c r="N768" s="36" t="s">
        <v>558</v>
      </c>
      <c r="Q768" s="77"/>
      <c r="R768" s="78"/>
      <c r="S768" s="36" t="s">
        <v>0</v>
      </c>
      <c r="T768" s="59"/>
      <c r="U768" s="59"/>
      <c r="V768" s="59"/>
      <c r="W768" s="59"/>
      <c r="X768" s="36"/>
      <c r="Z768" s="9"/>
    </row>
    <row r="769" spans="2:51" x14ac:dyDescent="0.15">
      <c r="D769" s="36"/>
      <c r="H769" s="47"/>
      <c r="Q769" s="47" t="s">
        <v>407</v>
      </c>
      <c r="Z769" s="9"/>
      <c r="AY769" t="b">
        <f>AND(AW766=FALSE,OR(ISBLANK(J766),ISBLANK(Q766),ISBLANK(Q768)))</f>
        <v>0</v>
      </c>
    </row>
    <row r="770" spans="2:51" ht="6.75" customHeight="1" thickBot="1" x14ac:dyDescent="0.2">
      <c r="Z770" s="9"/>
    </row>
    <row r="771" spans="2:51" ht="14.25" thickBot="1" x14ac:dyDescent="0.2">
      <c r="B771" t="s">
        <v>331</v>
      </c>
      <c r="H771" s="124"/>
      <c r="I771" s="125"/>
      <c r="J771" s="125"/>
      <c r="K771" s="125"/>
      <c r="L771" s="125"/>
      <c r="M771" s="125"/>
      <c r="N771" s="125"/>
      <c r="O771" s="125"/>
      <c r="P771" s="125"/>
      <c r="Q771" s="125"/>
      <c r="R771" s="126"/>
      <c r="Z771" s="9"/>
    </row>
    <row r="772" spans="2:51" ht="6.75" customHeight="1" thickBot="1" x14ac:dyDescent="0.2">
      <c r="Z772" s="9"/>
    </row>
    <row r="773" spans="2:51" ht="14.25" thickBot="1" x14ac:dyDescent="0.2">
      <c r="C773" s="36" t="s">
        <v>464</v>
      </c>
      <c r="J773" s="77">
        <v>0</v>
      </c>
      <c r="K773" s="78"/>
      <c r="L773" s="36" t="s">
        <v>0</v>
      </c>
      <c r="N773" s="36" t="s">
        <v>421</v>
      </c>
      <c r="Q773" s="273">
        <v>0</v>
      </c>
      <c r="R773" s="274"/>
      <c r="S773" s="274"/>
      <c r="T773" s="274"/>
      <c r="U773" s="274"/>
      <c r="V773" s="274"/>
      <c r="W773" s="275"/>
      <c r="X773" s="36" t="s">
        <v>2</v>
      </c>
      <c r="Z773" s="9"/>
      <c r="AW773" t="b">
        <f>ISBLANK(H771)</f>
        <v>1</v>
      </c>
    </row>
    <row r="774" spans="2:51" ht="6.75" customHeight="1" thickBot="1" x14ac:dyDescent="0.2">
      <c r="C774" s="36"/>
      <c r="J774" s="6"/>
      <c r="K774" s="6"/>
      <c r="L774" s="36"/>
      <c r="N774" s="36"/>
      <c r="Q774" s="59"/>
      <c r="R774" s="59"/>
      <c r="S774" s="59"/>
      <c r="T774" s="59"/>
      <c r="U774" s="59"/>
      <c r="V774" s="59"/>
      <c r="W774" s="59"/>
      <c r="X774" s="36"/>
      <c r="Z774" s="9"/>
    </row>
    <row r="775" spans="2:51" ht="14.25" thickBot="1" x14ac:dyDescent="0.2">
      <c r="C775" s="36"/>
      <c r="J775" s="6"/>
      <c r="K775" s="6"/>
      <c r="L775" s="36"/>
      <c r="N775" s="36" t="s">
        <v>558</v>
      </c>
      <c r="Q775" s="77"/>
      <c r="R775" s="78"/>
      <c r="S775" s="36" t="s">
        <v>0</v>
      </c>
      <c r="T775" s="59"/>
      <c r="U775" s="59"/>
      <c r="V775" s="59"/>
      <c r="W775" s="59"/>
      <c r="X775" s="36"/>
      <c r="Z775" s="9"/>
    </row>
    <row r="776" spans="2:51" x14ac:dyDescent="0.15">
      <c r="D776" s="36"/>
      <c r="H776" s="47"/>
      <c r="Q776" s="47" t="s">
        <v>407</v>
      </c>
      <c r="Z776" s="9"/>
      <c r="AY776" t="b">
        <f>AND(AW773=FALSE,OR(ISBLANK(J773),ISBLANK(Q773),ISBLANK(Q775)))</f>
        <v>0</v>
      </c>
    </row>
    <row r="777" spans="2:51" ht="6.75" customHeight="1" thickBot="1" x14ac:dyDescent="0.2">
      <c r="Z777" s="9"/>
    </row>
    <row r="778" spans="2:51" ht="14.25" thickBot="1" x14ac:dyDescent="0.2">
      <c r="B778" t="s">
        <v>332</v>
      </c>
      <c r="H778" s="124"/>
      <c r="I778" s="125"/>
      <c r="J778" s="125"/>
      <c r="K778" s="125"/>
      <c r="L778" s="125"/>
      <c r="M778" s="125"/>
      <c r="N778" s="125"/>
      <c r="O778" s="125"/>
      <c r="P778" s="125"/>
      <c r="Q778" s="125"/>
      <c r="R778" s="126"/>
      <c r="Z778" s="9"/>
    </row>
    <row r="779" spans="2:51" ht="6.75" customHeight="1" thickBot="1" x14ac:dyDescent="0.2">
      <c r="Z779" s="9"/>
    </row>
    <row r="780" spans="2:51" ht="14.25" thickBot="1" x14ac:dyDescent="0.2">
      <c r="C780" s="36" t="s">
        <v>464</v>
      </c>
      <c r="J780" s="77">
        <v>0</v>
      </c>
      <c r="K780" s="78"/>
      <c r="L780" s="36" t="s">
        <v>0</v>
      </c>
      <c r="N780" s="36" t="s">
        <v>421</v>
      </c>
      <c r="Q780" s="273">
        <v>0</v>
      </c>
      <c r="R780" s="274"/>
      <c r="S780" s="274"/>
      <c r="T780" s="274"/>
      <c r="U780" s="274"/>
      <c r="V780" s="274"/>
      <c r="W780" s="275"/>
      <c r="X780" s="36" t="s">
        <v>2</v>
      </c>
      <c r="Z780" s="9"/>
      <c r="AW780" t="b">
        <f>ISBLANK(H778)</f>
        <v>1</v>
      </c>
    </row>
    <row r="781" spans="2:51" ht="6.75" customHeight="1" thickBot="1" x14ac:dyDescent="0.2">
      <c r="C781" s="36"/>
      <c r="J781" s="6"/>
      <c r="K781" s="6"/>
      <c r="L781" s="36"/>
      <c r="N781" s="36"/>
      <c r="Q781" s="59"/>
      <c r="R781" s="59"/>
      <c r="S781" s="59"/>
      <c r="T781" s="59"/>
      <c r="U781" s="59"/>
      <c r="V781" s="59"/>
      <c r="W781" s="59"/>
      <c r="X781" s="36"/>
      <c r="Z781" s="9"/>
    </row>
    <row r="782" spans="2:51" ht="14.25" thickBot="1" x14ac:dyDescent="0.2">
      <c r="C782" s="36"/>
      <c r="J782" s="6"/>
      <c r="K782" s="6"/>
      <c r="L782" s="36"/>
      <c r="N782" s="36" t="s">
        <v>558</v>
      </c>
      <c r="Q782" s="77"/>
      <c r="R782" s="78"/>
      <c r="S782" s="36" t="s">
        <v>0</v>
      </c>
      <c r="T782" s="59"/>
      <c r="U782" s="59"/>
      <c r="V782" s="59"/>
      <c r="W782" s="59"/>
      <c r="X782" s="36"/>
      <c r="Z782" s="9"/>
    </row>
    <row r="783" spans="2:51" x14ac:dyDescent="0.15">
      <c r="D783" s="36"/>
      <c r="H783" s="47"/>
      <c r="Q783" s="47" t="s">
        <v>407</v>
      </c>
      <c r="Z783" s="9"/>
      <c r="AY783" t="b">
        <f>AND(AW780=FALSE,OR(ISBLANK(J780),ISBLANK(Q780),ISBLANK(Q782)))</f>
        <v>0</v>
      </c>
    </row>
    <row r="784" spans="2:51" ht="6.75" customHeight="1" x14ac:dyDescent="0.15">
      <c r="Z784" s="9"/>
    </row>
    <row r="785" spans="1:48" ht="6.75" customHeight="1" x14ac:dyDescent="0.15">
      <c r="Z785" s="9"/>
    </row>
    <row r="786" spans="1:48" x14ac:dyDescent="0.15">
      <c r="D786" s="36"/>
      <c r="H786" s="47"/>
      <c r="Q786" s="47"/>
      <c r="Z786" s="9"/>
    </row>
    <row r="787" spans="1:48" ht="6.75" customHeight="1" x14ac:dyDescent="0.15">
      <c r="Z787" s="9"/>
    </row>
    <row r="793" spans="1:48" ht="14.25" thickBot="1" x14ac:dyDescent="0.2">
      <c r="A793" t="s">
        <v>465</v>
      </c>
    </row>
    <row r="794" spans="1:48" ht="14.25" thickBot="1" x14ac:dyDescent="0.2">
      <c r="AF794" s="35" t="s">
        <v>473</v>
      </c>
      <c r="AK794" s="77" t="str">
        <f>IF(ISBLANK(記入票①!$H$15),"",記入票①!$H$15)</f>
        <v/>
      </c>
      <c r="AL794" s="79"/>
      <c r="AM794" s="79"/>
      <c r="AN794" s="79"/>
      <c r="AO794" s="79"/>
      <c r="AP794" s="79"/>
      <c r="AQ794" s="79"/>
      <c r="AR794" s="79"/>
      <c r="AS794" s="79"/>
      <c r="AT794" s="79"/>
      <c r="AU794" s="79"/>
      <c r="AV794" s="78"/>
    </row>
    <row r="795" spans="1:48" ht="6.75" customHeight="1" thickBot="1" x14ac:dyDescent="0.2">
      <c r="AK795" s="6"/>
      <c r="AL795" s="6"/>
      <c r="AM795" s="6"/>
      <c r="AN795" s="6"/>
      <c r="AO795" s="6"/>
      <c r="AP795" s="6"/>
      <c r="AQ795" s="6"/>
      <c r="AR795" s="6"/>
      <c r="AS795" s="6"/>
      <c r="AT795" s="6"/>
      <c r="AU795" s="6"/>
      <c r="AV795" s="6"/>
    </row>
    <row r="796" spans="1:48" ht="14.25" thickBot="1" x14ac:dyDescent="0.2">
      <c r="AM796" s="35" t="s">
        <v>474</v>
      </c>
      <c r="AO796" s="77"/>
      <c r="AP796" s="78"/>
      <c r="AQ796" s="35" t="s">
        <v>0</v>
      </c>
      <c r="AR796" s="77"/>
      <c r="AS796" s="78"/>
      <c r="AT796" s="35" t="s">
        <v>475</v>
      </c>
    </row>
    <row r="797" spans="1:48" ht="6.75" customHeight="1" x14ac:dyDescent="0.15"/>
    <row r="798" spans="1:48" x14ac:dyDescent="0.15">
      <c r="A798" s="35" t="s">
        <v>466</v>
      </c>
    </row>
    <row r="799" spans="1:48" ht="6.75" customHeight="1" x14ac:dyDescent="0.15"/>
    <row r="801" spans="1:33" ht="9.75" customHeight="1" thickBot="1" x14ac:dyDescent="0.2"/>
    <row r="802" spans="1:33" ht="14.25" thickBot="1" x14ac:dyDescent="0.2">
      <c r="E802" s="50"/>
      <c r="F802" s="77"/>
      <c r="G802" s="79"/>
      <c r="H802" s="79"/>
      <c r="I802" s="79"/>
      <c r="J802" s="79"/>
      <c r="K802" s="79"/>
      <c r="L802" s="79"/>
      <c r="M802" s="79"/>
      <c r="N802" s="79"/>
      <c r="O802" s="79"/>
      <c r="P802" s="79"/>
      <c r="Q802" s="79"/>
      <c r="R802" s="79"/>
      <c r="S802" s="79"/>
      <c r="T802" s="79"/>
      <c r="U802" s="79"/>
      <c r="V802" s="79"/>
      <c r="W802" s="79"/>
      <c r="X802" s="79"/>
      <c r="Y802" s="79"/>
      <c r="Z802" s="79"/>
      <c r="AA802" s="79"/>
      <c r="AB802" s="79"/>
      <c r="AC802" s="79"/>
      <c r="AD802" s="79"/>
      <c r="AE802" s="79"/>
      <c r="AF802" s="79"/>
      <c r="AG802" s="78"/>
    </row>
    <row r="805" spans="1:33" x14ac:dyDescent="0.15">
      <c r="A805" s="35" t="s">
        <v>467</v>
      </c>
    </row>
    <row r="806" spans="1:33" ht="6.75" customHeight="1" x14ac:dyDescent="0.15"/>
    <row r="814" spans="1:33" ht="8.25" customHeight="1" thickBot="1" x14ac:dyDescent="0.2"/>
    <row r="815" spans="1:33" ht="14.25" thickBot="1" x14ac:dyDescent="0.2">
      <c r="E815" s="50"/>
      <c r="F815" s="77"/>
      <c r="G815" s="79"/>
      <c r="H815" s="79"/>
      <c r="I815" s="79"/>
      <c r="J815" s="79"/>
      <c r="K815" s="79"/>
      <c r="L815" s="79"/>
      <c r="M815" s="79"/>
      <c r="N815" s="79"/>
      <c r="O815" s="79"/>
      <c r="P815" s="79"/>
      <c r="Q815" s="79"/>
      <c r="R815" s="79"/>
      <c r="S815" s="79"/>
      <c r="T815" s="79"/>
      <c r="U815" s="79"/>
      <c r="V815" s="79"/>
      <c r="W815" s="79"/>
      <c r="X815" s="79"/>
      <c r="Y815" s="79"/>
      <c r="Z815" s="79"/>
      <c r="AA815" s="79"/>
      <c r="AB815" s="79"/>
      <c r="AC815" s="79"/>
      <c r="AD815" s="79"/>
      <c r="AE815" s="79"/>
      <c r="AF815" s="79"/>
      <c r="AG815" s="78"/>
    </row>
    <row r="818" spans="1:10" x14ac:dyDescent="0.15">
      <c r="J818" s="35" t="s">
        <v>468</v>
      </c>
    </row>
    <row r="822" spans="1:10" x14ac:dyDescent="0.15">
      <c r="A822" t="s">
        <v>469</v>
      </c>
    </row>
    <row r="823" spans="1:10" ht="6.75" customHeight="1" x14ac:dyDescent="0.15"/>
    <row r="824" spans="1:10" x14ac:dyDescent="0.15">
      <c r="A824" s="1" t="s">
        <v>470</v>
      </c>
    </row>
    <row r="825" spans="1:10" ht="6.75" customHeight="1" x14ac:dyDescent="0.15"/>
    <row r="826" spans="1:10" x14ac:dyDescent="0.15">
      <c r="B826" s="2" t="s">
        <v>471</v>
      </c>
    </row>
    <row r="827" spans="1:10" ht="6.75" customHeight="1" x14ac:dyDescent="0.15"/>
    <row r="828" spans="1:10" x14ac:dyDescent="0.15">
      <c r="C828" s="2" t="s">
        <v>472</v>
      </c>
    </row>
    <row r="829" spans="1:10" ht="6.75" customHeight="1" x14ac:dyDescent="0.15"/>
    <row r="830" spans="1:10" x14ac:dyDescent="0.15">
      <c r="C830" s="2" t="s">
        <v>476</v>
      </c>
    </row>
  </sheetData>
  <sheetProtection selectLockedCells="1"/>
  <dataConsolidate/>
  <mergeCells count="387">
    <mergeCell ref="Q761:R761"/>
    <mergeCell ref="Q768:R768"/>
    <mergeCell ref="Q775:R775"/>
    <mergeCell ref="Q782:R782"/>
    <mergeCell ref="I650:J650"/>
    <mergeCell ref="J668:K668"/>
    <mergeCell ref="R606:S606"/>
    <mergeCell ref="S546:T546"/>
    <mergeCell ref="J548:K548"/>
    <mergeCell ref="S595:T595"/>
    <mergeCell ref="L596:N596"/>
    <mergeCell ref="S596:T596"/>
    <mergeCell ref="J614:K614"/>
    <mergeCell ref="K622:M622"/>
    <mergeCell ref="R622:S622"/>
    <mergeCell ref="S627:T627"/>
    <mergeCell ref="L628:N628"/>
    <mergeCell ref="S628:T628"/>
    <mergeCell ref="J598:K598"/>
    <mergeCell ref="J630:K630"/>
    <mergeCell ref="K638:M638"/>
    <mergeCell ref="I751:J751"/>
    <mergeCell ref="J759:K759"/>
    <mergeCell ref="J711:K711"/>
    <mergeCell ref="K331:M331"/>
    <mergeCell ref="G61:H61"/>
    <mergeCell ref="O61:P61"/>
    <mergeCell ref="AA65:AV65"/>
    <mergeCell ref="AA110:AV110"/>
    <mergeCell ref="AA112:AV112"/>
    <mergeCell ref="I128:J128"/>
    <mergeCell ref="N99:P99"/>
    <mergeCell ref="N108:R108"/>
    <mergeCell ref="E116:H116"/>
    <mergeCell ref="E128:H128"/>
    <mergeCell ref="G95:H95"/>
    <mergeCell ref="O95:P95"/>
    <mergeCell ref="K114:M114"/>
    <mergeCell ref="R114:S114"/>
    <mergeCell ref="I116:J116"/>
    <mergeCell ref="O120:S120"/>
    <mergeCell ref="K182:M182"/>
    <mergeCell ref="R182:S182"/>
    <mergeCell ref="K46:M46"/>
    <mergeCell ref="R46:S46"/>
    <mergeCell ref="G48:H48"/>
    <mergeCell ref="O48:P48"/>
    <mergeCell ref="K79:M79"/>
    <mergeCell ref="R79:S79"/>
    <mergeCell ref="G81:H81"/>
    <mergeCell ref="O81:P81"/>
    <mergeCell ref="K93:M93"/>
    <mergeCell ref="R93:S93"/>
    <mergeCell ref="K59:M59"/>
    <mergeCell ref="R59:S59"/>
    <mergeCell ref="O65:Q65"/>
    <mergeCell ref="G208:I208"/>
    <mergeCell ref="AA327:AV327"/>
    <mergeCell ref="K271:M271"/>
    <mergeCell ref="R271:S271"/>
    <mergeCell ref="K289:M289"/>
    <mergeCell ref="R289:S289"/>
    <mergeCell ref="AA303:AV303"/>
    <mergeCell ref="AA313:AV313"/>
    <mergeCell ref="AA315:AV315"/>
    <mergeCell ref="AA305:AV305"/>
    <mergeCell ref="AA297:AV297"/>
    <mergeCell ref="AA307:AV307"/>
    <mergeCell ref="AA317:AV317"/>
    <mergeCell ref="AA295:AV295"/>
    <mergeCell ref="K279:M279"/>
    <mergeCell ref="R279:S279"/>
    <mergeCell ref="AA226:AV226"/>
    <mergeCell ref="G210:I210"/>
    <mergeCell ref="AA253:AV253"/>
    <mergeCell ref="E249:H249"/>
    <mergeCell ref="E259:H259"/>
    <mergeCell ref="E273:H273"/>
    <mergeCell ref="E281:H281"/>
    <mergeCell ref="E291:H291"/>
    <mergeCell ref="G184:H184"/>
    <mergeCell ref="AA188:AV188"/>
    <mergeCell ref="AA142:AV142"/>
    <mergeCell ref="O121:T122"/>
    <mergeCell ref="R126:S126"/>
    <mergeCell ref="AA158:AV158"/>
    <mergeCell ref="AA160:AV160"/>
    <mergeCell ref="AA168:AV168"/>
    <mergeCell ref="K126:M126"/>
    <mergeCell ref="AA136:AV136"/>
    <mergeCell ref="AA138:AV138"/>
    <mergeCell ref="AA140:AV140"/>
    <mergeCell ref="AA152:AV152"/>
    <mergeCell ref="AA122:AV122"/>
    <mergeCell ref="AA202:AV202"/>
    <mergeCell ref="AA204:AV204"/>
    <mergeCell ref="AA212:AV212"/>
    <mergeCell ref="AA218:AV218"/>
    <mergeCell ref="O184:P184"/>
    <mergeCell ref="AA198:AV198"/>
    <mergeCell ref="AA200:AV200"/>
    <mergeCell ref="T188:U188"/>
    <mergeCell ref="P210:R210"/>
    <mergeCell ref="P216:S216"/>
    <mergeCell ref="AA186:AV186"/>
    <mergeCell ref="P208:R208"/>
    <mergeCell ref="P212:R212"/>
    <mergeCell ref="K230:M230"/>
    <mergeCell ref="R331:S331"/>
    <mergeCell ref="I291:J291"/>
    <mergeCell ref="K299:M299"/>
    <mergeCell ref="R299:S299"/>
    <mergeCell ref="I301:J301"/>
    <mergeCell ref="K309:M309"/>
    <mergeCell ref="R309:S309"/>
    <mergeCell ref="I311:J311"/>
    <mergeCell ref="K319:M319"/>
    <mergeCell ref="R319:S319"/>
    <mergeCell ref="I321:J321"/>
    <mergeCell ref="G212:I212"/>
    <mergeCell ref="E301:H301"/>
    <mergeCell ref="E311:H311"/>
    <mergeCell ref="E321:H321"/>
    <mergeCell ref="I273:J273"/>
    <mergeCell ref="R230:S230"/>
    <mergeCell ref="L224:O224"/>
    <mergeCell ref="K247:M247"/>
    <mergeCell ref="I281:J281"/>
    <mergeCell ref="E232:H232"/>
    <mergeCell ref="I249:J249"/>
    <mergeCell ref="R247:S247"/>
    <mergeCell ref="AA263:AV263"/>
    <mergeCell ref="AA267:AV267"/>
    <mergeCell ref="AA283:AV283"/>
    <mergeCell ref="AA285:AV285"/>
    <mergeCell ref="AA234:AV234"/>
    <mergeCell ref="AA236:AV236"/>
    <mergeCell ref="I232:J232"/>
    <mergeCell ref="AA287:AV287"/>
    <mergeCell ref="K257:M257"/>
    <mergeCell ref="R257:S257"/>
    <mergeCell ref="I259:J259"/>
    <mergeCell ref="AA29:AV29"/>
    <mergeCell ref="AA31:AV31"/>
    <mergeCell ref="AA36:AV36"/>
    <mergeCell ref="AA38:AV38"/>
    <mergeCell ref="AA40:AV40"/>
    <mergeCell ref="AA106:AV106"/>
    <mergeCell ref="AA108:AV108"/>
    <mergeCell ref="AA118:AV118"/>
    <mergeCell ref="AA120:AV120"/>
    <mergeCell ref="AA95:AV95"/>
    <mergeCell ref="AA100:AV100"/>
    <mergeCell ref="AA99:AV99"/>
    <mergeCell ref="AA49:AV49"/>
    <mergeCell ref="AA51:AV51"/>
    <mergeCell ref="AA53:AV53"/>
    <mergeCell ref="AA69:AV69"/>
    <mergeCell ref="AA71:AV71"/>
    <mergeCell ref="AA91:AV91"/>
    <mergeCell ref="AA93:AV93"/>
    <mergeCell ref="AA97:AV97"/>
    <mergeCell ref="AA83:AV83"/>
    <mergeCell ref="AA101:AV101"/>
    <mergeCell ref="AA42:AV42"/>
    <mergeCell ref="AA63:AV63"/>
    <mergeCell ref="I404:J404"/>
    <mergeCell ref="AA423:AV423"/>
    <mergeCell ref="AA333:AV333"/>
    <mergeCell ref="AA335:AV335"/>
    <mergeCell ref="AA345:AV345"/>
    <mergeCell ref="K349:M349"/>
    <mergeCell ref="R349:S349"/>
    <mergeCell ref="S379:T379"/>
    <mergeCell ref="L380:N380"/>
    <mergeCell ref="S380:T380"/>
    <mergeCell ref="AA411:AV411"/>
    <mergeCell ref="AA415:AV415"/>
    <mergeCell ref="AA400:AV400"/>
    <mergeCell ref="J382:K382"/>
    <mergeCell ref="K402:M402"/>
    <mergeCell ref="R402:S402"/>
    <mergeCell ref="S336:T336"/>
    <mergeCell ref="S337:T337"/>
    <mergeCell ref="K517:M517"/>
    <mergeCell ref="S491:T491"/>
    <mergeCell ref="J507:K507"/>
    <mergeCell ref="I427:J427"/>
    <mergeCell ref="AA417:AV417"/>
    <mergeCell ref="AA461:AV461"/>
    <mergeCell ref="F445:I445"/>
    <mergeCell ref="P463:T463"/>
    <mergeCell ref="R471:S471"/>
    <mergeCell ref="AA481:AV481"/>
    <mergeCell ref="I473:J473"/>
    <mergeCell ref="E473:H473"/>
    <mergeCell ref="AA431:AV431"/>
    <mergeCell ref="AA432:AV432"/>
    <mergeCell ref="L491:N491"/>
    <mergeCell ref="AA463:AV463"/>
    <mergeCell ref="AA465:AV465"/>
    <mergeCell ref="AA449:AV449"/>
    <mergeCell ref="AA451:AV451"/>
    <mergeCell ref="J445:K445"/>
    <mergeCell ref="K425:M425"/>
    <mergeCell ref="R425:S425"/>
    <mergeCell ref="AA576:AV576"/>
    <mergeCell ref="S545:T545"/>
    <mergeCell ref="L546:N546"/>
    <mergeCell ref="AA483:AV483"/>
    <mergeCell ref="R485:S485"/>
    <mergeCell ref="S490:T490"/>
    <mergeCell ref="AA534:AV534"/>
    <mergeCell ref="M540:O540"/>
    <mergeCell ref="AA495:AV495"/>
    <mergeCell ref="AA497:AV497"/>
    <mergeCell ref="R530:S530"/>
    <mergeCell ref="K499:M499"/>
    <mergeCell ref="R499:S499"/>
    <mergeCell ref="S504:T504"/>
    <mergeCell ref="L505:N505"/>
    <mergeCell ref="S505:T505"/>
    <mergeCell ref="AA511:AV511"/>
    <mergeCell ref="AA513:AV513"/>
    <mergeCell ref="AA525:AV525"/>
    <mergeCell ref="K538:M538"/>
    <mergeCell ref="R538:S538"/>
    <mergeCell ref="R517:S517"/>
    <mergeCell ref="K485:M485"/>
    <mergeCell ref="J493:K493"/>
    <mergeCell ref="AA664:AV664"/>
    <mergeCell ref="S665:T665"/>
    <mergeCell ref="L666:N666"/>
    <mergeCell ref="S666:T666"/>
    <mergeCell ref="R638:S638"/>
    <mergeCell ref="AA602:AV602"/>
    <mergeCell ref="AA606:AV606"/>
    <mergeCell ref="AA521:AV521"/>
    <mergeCell ref="K590:M590"/>
    <mergeCell ref="R590:S590"/>
    <mergeCell ref="K554:M554"/>
    <mergeCell ref="R554:S554"/>
    <mergeCell ref="S559:T559"/>
    <mergeCell ref="L560:N560"/>
    <mergeCell ref="S560:T560"/>
    <mergeCell ref="J562:K562"/>
    <mergeCell ref="K572:M572"/>
    <mergeCell ref="R572:S572"/>
    <mergeCell ref="K530:M530"/>
    <mergeCell ref="AA566:AV566"/>
    <mergeCell ref="AA578:AV578"/>
    <mergeCell ref="AA586:AV586"/>
    <mergeCell ref="K582:M582"/>
    <mergeCell ref="R582:S582"/>
    <mergeCell ref="K606:M606"/>
    <mergeCell ref="S612:T612"/>
    <mergeCell ref="AA608:AV608"/>
    <mergeCell ref="S611:T611"/>
    <mergeCell ref="L612:N612"/>
    <mergeCell ref="AA618:AV618"/>
    <mergeCell ref="R658:S658"/>
    <mergeCell ref="J660:L660"/>
    <mergeCell ref="K658:M658"/>
    <mergeCell ref="U699:X699"/>
    <mergeCell ref="U700:X700"/>
    <mergeCell ref="M696:T696"/>
    <mergeCell ref="U696:X696"/>
    <mergeCell ref="M697:T697"/>
    <mergeCell ref="C699:H699"/>
    <mergeCell ref="C700:H700"/>
    <mergeCell ref="I698:L698"/>
    <mergeCell ref="I699:L699"/>
    <mergeCell ref="I700:L700"/>
    <mergeCell ref="C696:H696"/>
    <mergeCell ref="I696:L696"/>
    <mergeCell ref="M699:T699"/>
    <mergeCell ref="M700:T700"/>
    <mergeCell ref="U697:X697"/>
    <mergeCell ref="AA689:AV689"/>
    <mergeCell ref="D702:Y703"/>
    <mergeCell ref="J688:K688"/>
    <mergeCell ref="AA686:AV686"/>
    <mergeCell ref="AA688:AV688"/>
    <mergeCell ref="AA763:AV764"/>
    <mergeCell ref="F802:AG802"/>
    <mergeCell ref="F815:AG815"/>
    <mergeCell ref="AK794:AV794"/>
    <mergeCell ref="AO796:AP796"/>
    <mergeCell ref="AR796:AS796"/>
    <mergeCell ref="J780:K780"/>
    <mergeCell ref="Q780:W780"/>
    <mergeCell ref="J766:K766"/>
    <mergeCell ref="H771:R771"/>
    <mergeCell ref="J773:K773"/>
    <mergeCell ref="Q773:W773"/>
    <mergeCell ref="H778:R778"/>
    <mergeCell ref="H764:R764"/>
    <mergeCell ref="Q766:W766"/>
    <mergeCell ref="AA759:AV759"/>
    <mergeCell ref="L709:N709"/>
    <mergeCell ref="S709:T709"/>
    <mergeCell ref="I733:J733"/>
    <mergeCell ref="R731:S731"/>
    <mergeCell ref="AA717:AV717"/>
    <mergeCell ref="AA727:AV727"/>
    <mergeCell ref="AA719:AV719"/>
    <mergeCell ref="K721:M721"/>
    <mergeCell ref="R721:S721"/>
    <mergeCell ref="I723:J723"/>
    <mergeCell ref="Q759:W759"/>
    <mergeCell ref="H757:R757"/>
    <mergeCell ref="E733:H733"/>
    <mergeCell ref="E751:H751"/>
    <mergeCell ref="K749:M749"/>
    <mergeCell ref="R749:S749"/>
    <mergeCell ref="J339:K339"/>
    <mergeCell ref="K359:M359"/>
    <mergeCell ref="AA755:AV755"/>
    <mergeCell ref="AA757:AV757"/>
    <mergeCell ref="AA672:AV672"/>
    <mergeCell ref="AA682:AV682"/>
    <mergeCell ref="S685:T685"/>
    <mergeCell ref="L686:N686"/>
    <mergeCell ref="S686:T686"/>
    <mergeCell ref="R359:S359"/>
    <mergeCell ref="S364:T364"/>
    <mergeCell ref="S365:T365"/>
    <mergeCell ref="S708:T708"/>
    <mergeCell ref="P678:R678"/>
    <mergeCell ref="P680:R680"/>
    <mergeCell ref="M698:T698"/>
    <mergeCell ref="I697:L697"/>
    <mergeCell ref="AA707:AV707"/>
    <mergeCell ref="U698:X698"/>
    <mergeCell ref="K471:M471"/>
    <mergeCell ref="AA674:AV674"/>
    <mergeCell ref="AA620:AV620"/>
    <mergeCell ref="AA632:AV632"/>
    <mergeCell ref="K731:M731"/>
    <mergeCell ref="F711:I711"/>
    <mergeCell ref="E723:H723"/>
    <mergeCell ref="I640:J640"/>
    <mergeCell ref="C697:H697"/>
    <mergeCell ref="C698:H698"/>
    <mergeCell ref="I351:J351"/>
    <mergeCell ref="L337:N337"/>
    <mergeCell ref="F339:I339"/>
    <mergeCell ref="E351:H351"/>
    <mergeCell ref="F367:I367"/>
    <mergeCell ref="F382:I382"/>
    <mergeCell ref="E404:H404"/>
    <mergeCell ref="E427:H427"/>
    <mergeCell ref="F493:I493"/>
    <mergeCell ref="F507:I507"/>
    <mergeCell ref="E519:H519"/>
    <mergeCell ref="E532:H532"/>
    <mergeCell ref="F548:I548"/>
    <mergeCell ref="F562:I562"/>
    <mergeCell ref="E574:H574"/>
    <mergeCell ref="E584:H584"/>
    <mergeCell ref="I519:J519"/>
    <mergeCell ref="I584:J584"/>
    <mergeCell ref="I574:J574"/>
    <mergeCell ref="AA347:AV347"/>
    <mergeCell ref="AA349:AV349"/>
    <mergeCell ref="F598:I598"/>
    <mergeCell ref="F614:I614"/>
    <mergeCell ref="F630:I630"/>
    <mergeCell ref="E640:H640"/>
    <mergeCell ref="E650:H650"/>
    <mergeCell ref="F668:I668"/>
    <mergeCell ref="F688:I688"/>
    <mergeCell ref="AA588:AV588"/>
    <mergeCell ref="R374:S374"/>
    <mergeCell ref="I532:J532"/>
    <mergeCell ref="L365:N365"/>
    <mergeCell ref="J367:K367"/>
    <mergeCell ref="K374:M374"/>
    <mergeCell ref="AA646:AV646"/>
    <mergeCell ref="K648:M648"/>
    <mergeCell ref="R648:S648"/>
    <mergeCell ref="AA642:AV642"/>
    <mergeCell ref="AA644:AV644"/>
    <mergeCell ref="AA634:AV634"/>
    <mergeCell ref="AA666:AV666"/>
    <mergeCell ref="AA636:AV636"/>
    <mergeCell ref="AA604:AV604"/>
  </mergeCells>
  <phoneticPr fontId="2"/>
  <conditionalFormatting sqref="C138">
    <cfRule type="expression" dxfId="244" priority="291">
      <formula>$AW138</formula>
    </cfRule>
  </conditionalFormatting>
  <conditionalFormatting sqref="C154">
    <cfRule type="expression" dxfId="243" priority="289">
      <formula>$AW154</formula>
    </cfRule>
  </conditionalFormatting>
  <conditionalFormatting sqref="C172">
    <cfRule type="expression" dxfId="242" priority="286">
      <formula>$AW172</formula>
    </cfRule>
  </conditionalFormatting>
  <conditionalFormatting sqref="C176">
    <cfRule type="expression" dxfId="241" priority="285">
      <formula>$AW176</formula>
    </cfRule>
  </conditionalFormatting>
  <conditionalFormatting sqref="C238">
    <cfRule type="expression" dxfId="240" priority="258">
      <formula>$AW238</formula>
    </cfRule>
  </conditionalFormatting>
  <conditionalFormatting sqref="C329">
    <cfRule type="expression" dxfId="239" priority="224">
      <formula>$AW329</formula>
    </cfRule>
  </conditionalFormatting>
  <conditionalFormatting sqref="C357">
    <cfRule type="expression" dxfId="238" priority="207">
      <formula>$AW357</formula>
    </cfRule>
  </conditionalFormatting>
  <conditionalFormatting sqref="C372">
    <cfRule type="expression" dxfId="237" priority="200">
      <formula>$AW372</formula>
    </cfRule>
  </conditionalFormatting>
  <conditionalFormatting sqref="C388">
    <cfRule type="expression" dxfId="236" priority="193">
      <formula>$AW388</formula>
    </cfRule>
  </conditionalFormatting>
  <conditionalFormatting sqref="C413">
    <cfRule type="expression" dxfId="235" priority="186">
      <formula>$AW413</formula>
    </cfRule>
  </conditionalFormatting>
  <conditionalFormatting sqref="C453">
    <cfRule type="expression" dxfId="234" priority="180">
      <formula>$AW453</formula>
    </cfRule>
  </conditionalFormatting>
  <conditionalFormatting sqref="C483">
    <cfRule type="expression" dxfId="233" priority="174">
      <formula>$AW483</formula>
    </cfRule>
  </conditionalFormatting>
  <conditionalFormatting sqref="C497">
    <cfRule type="expression" dxfId="232" priority="172">
      <formula>$AW497</formula>
    </cfRule>
  </conditionalFormatting>
  <conditionalFormatting sqref="C536">
    <cfRule type="expression" dxfId="231" priority="153">
      <formula>$AW536</formula>
    </cfRule>
  </conditionalFormatting>
  <conditionalFormatting sqref="C552">
    <cfRule type="expression" dxfId="230" priority="144">
      <formula>$AW552</formula>
    </cfRule>
  </conditionalFormatting>
  <conditionalFormatting sqref="C588">
    <cfRule type="expression" dxfId="229" priority="131">
      <formula>$AW588</formula>
    </cfRule>
  </conditionalFormatting>
  <conditionalFormatting sqref="C604">
    <cfRule type="expression" dxfId="228" priority="124">
      <formula>$AW604</formula>
    </cfRule>
  </conditionalFormatting>
  <conditionalFormatting sqref="C620">
    <cfRule type="expression" dxfId="227" priority="117">
      <formula>$AW620</formula>
    </cfRule>
  </conditionalFormatting>
  <conditionalFormatting sqref="C656">
    <cfRule type="expression" dxfId="226" priority="104">
      <formula>$AW656</formula>
    </cfRule>
  </conditionalFormatting>
  <conditionalFormatting sqref="C674">
    <cfRule type="expression" dxfId="225" priority="95">
      <formula>$AW674</formula>
    </cfRule>
  </conditionalFormatting>
  <conditionalFormatting sqref="C692">
    <cfRule type="expression" dxfId="224" priority="81">
      <formula>$AW692</formula>
    </cfRule>
  </conditionalFormatting>
  <conditionalFormatting sqref="D44">
    <cfRule type="expression" dxfId="223" priority="20">
      <formula>$AW$44</formula>
    </cfRule>
  </conditionalFormatting>
  <conditionalFormatting sqref="D57">
    <cfRule type="expression" dxfId="222" priority="18">
      <formula>$AW$57</formula>
    </cfRule>
  </conditionalFormatting>
  <conditionalFormatting sqref="D77">
    <cfRule type="expression" dxfId="221" priority="308">
      <formula>$AW77</formula>
    </cfRule>
  </conditionalFormatting>
  <conditionalFormatting sqref="D91">
    <cfRule type="expression" dxfId="220" priority="303">
      <formula>$AW91</formula>
    </cfRule>
  </conditionalFormatting>
  <conditionalFormatting sqref="D112">
    <cfRule type="expression" dxfId="219" priority="297">
      <formula>$AW112</formula>
    </cfRule>
  </conditionalFormatting>
  <conditionalFormatting sqref="D124">
    <cfRule type="expression" dxfId="218" priority="292">
      <formula>$AW124</formula>
    </cfRule>
  </conditionalFormatting>
  <conditionalFormatting sqref="D138">
    <cfRule type="expression" dxfId="217" priority="290">
      <formula>$AY136</formula>
    </cfRule>
  </conditionalFormatting>
  <conditionalFormatting sqref="D154">
    <cfRule type="expression" dxfId="216" priority="288">
      <formula>$AY152</formula>
    </cfRule>
  </conditionalFormatting>
  <conditionalFormatting sqref="D180">
    <cfRule type="expression" dxfId="215" priority="280">
      <formula>$AW180</formula>
    </cfRule>
  </conditionalFormatting>
  <conditionalFormatting sqref="D228">
    <cfRule type="expression" dxfId="214" priority="260">
      <formula>$AW228</formula>
    </cfRule>
  </conditionalFormatting>
  <conditionalFormatting sqref="D238">
    <cfRule type="expression" dxfId="213" priority="257">
      <formula>$AY238</formula>
    </cfRule>
  </conditionalFormatting>
  <conditionalFormatting sqref="D245">
    <cfRule type="expression" dxfId="212" priority="254">
      <formula>$AW245</formula>
    </cfRule>
  </conditionalFormatting>
  <conditionalFormatting sqref="D255">
    <cfRule type="expression" dxfId="211" priority="250">
      <formula>$AW255</formula>
    </cfRule>
  </conditionalFormatting>
  <conditionalFormatting sqref="D269">
    <cfRule type="expression" dxfId="210" priority="246">
      <formula>$AW269</formula>
    </cfRule>
  </conditionalFormatting>
  <conditionalFormatting sqref="D277">
    <cfRule type="expression" dxfId="209" priority="242">
      <formula>$AW277</formula>
    </cfRule>
  </conditionalFormatting>
  <conditionalFormatting sqref="D287">
    <cfRule type="expression" dxfId="208" priority="238">
      <formula>$AW287</formula>
    </cfRule>
  </conditionalFormatting>
  <conditionalFormatting sqref="D297">
    <cfRule type="expression" dxfId="207" priority="234">
      <formula>$AW297</formula>
    </cfRule>
  </conditionalFormatting>
  <conditionalFormatting sqref="D307">
    <cfRule type="expression" dxfId="206" priority="230">
      <formula>$AW307</formula>
    </cfRule>
  </conditionalFormatting>
  <conditionalFormatting sqref="D317">
    <cfRule type="expression" dxfId="205" priority="226">
      <formula>$AW317</formula>
    </cfRule>
  </conditionalFormatting>
  <conditionalFormatting sqref="D347">
    <cfRule type="expression" dxfId="204" priority="216">
      <formula>$AW347</formula>
    </cfRule>
  </conditionalFormatting>
  <conditionalFormatting sqref="D388">
    <cfRule type="expression" dxfId="203" priority="374">
      <formula>$AY388</formula>
    </cfRule>
  </conditionalFormatting>
  <conditionalFormatting sqref="D400">
    <cfRule type="expression" dxfId="202" priority="189">
      <formula>$AW400</formula>
    </cfRule>
  </conditionalFormatting>
  <conditionalFormatting sqref="D413">
    <cfRule type="expression" dxfId="201" priority="187">
      <formula>$AY413</formula>
    </cfRule>
  </conditionalFormatting>
  <conditionalFormatting sqref="D423">
    <cfRule type="expression" dxfId="200" priority="183">
      <formula>$AW423</formula>
    </cfRule>
  </conditionalFormatting>
  <conditionalFormatting sqref="D431">
    <cfRule type="expression" dxfId="199" priority="1">
      <formula>$AW431</formula>
    </cfRule>
  </conditionalFormatting>
  <conditionalFormatting sqref="D453">
    <cfRule type="expression" dxfId="198" priority="181">
      <formula>$AY453</formula>
    </cfRule>
  </conditionalFormatting>
  <conditionalFormatting sqref="D469">
    <cfRule type="expression" dxfId="197" priority="12">
      <formula>$AW$463</formula>
    </cfRule>
  </conditionalFormatting>
  <conditionalFormatting sqref="D515 I519">
    <cfRule type="expression" dxfId="196" priority="159">
      <formula>$AW515</formula>
    </cfRule>
  </conditionalFormatting>
  <conditionalFormatting sqref="D527 I532">
    <cfRule type="expression" dxfId="195" priority="156">
      <formula>$AW527</formula>
    </cfRule>
  </conditionalFormatting>
  <conditionalFormatting sqref="D528">
    <cfRule type="expression" dxfId="194" priority="154">
      <formula>$AY528</formula>
    </cfRule>
  </conditionalFormatting>
  <conditionalFormatting sqref="D570 I574">
    <cfRule type="expression" dxfId="193" priority="136">
      <formula>$AW570</formula>
    </cfRule>
  </conditionalFormatting>
  <conditionalFormatting sqref="D580 I584">
    <cfRule type="expression" dxfId="192" priority="133">
      <formula>$AW580</formula>
    </cfRule>
  </conditionalFormatting>
  <conditionalFormatting sqref="D636">
    <cfRule type="expression" dxfId="191" priority="109">
      <formula>$AW636</formula>
    </cfRule>
  </conditionalFormatting>
  <conditionalFormatting sqref="D646 I650">
    <cfRule type="expression" dxfId="190" priority="106">
      <formula>$AW646</formula>
    </cfRule>
  </conditionalFormatting>
  <conditionalFormatting sqref="D719 I723">
    <cfRule type="expression" dxfId="189" priority="64">
      <formula>$AW719</formula>
    </cfRule>
  </conditionalFormatting>
  <conditionalFormatting sqref="D729 I733">
    <cfRule type="expression" dxfId="188" priority="61">
      <formula>$AW729</formula>
    </cfRule>
  </conditionalFormatting>
  <conditionalFormatting sqref="D743 I751">
    <cfRule type="expression" dxfId="187" priority="58">
      <formula>$AW743</formula>
    </cfRule>
  </conditionalFormatting>
  <conditionalFormatting sqref="D702:Y703">
    <cfRule type="expression" dxfId="186" priority="14">
      <formula>$AZ$702</formula>
    </cfRule>
  </conditionalFormatting>
  <conditionalFormatting sqref="E335">
    <cfRule type="expression" dxfId="185" priority="212">
      <formula>$AW335</formula>
    </cfRule>
  </conditionalFormatting>
  <conditionalFormatting sqref="E363">
    <cfRule type="expression" dxfId="184" priority="201">
      <formula>$AW363</formula>
    </cfRule>
  </conditionalFormatting>
  <conditionalFormatting sqref="E378">
    <cfRule type="expression" dxfId="183" priority="194">
      <formula>$AW378</formula>
    </cfRule>
  </conditionalFormatting>
  <conditionalFormatting sqref="E441">
    <cfRule type="expression" dxfId="182" priority="23">
      <formula>$AW$441</formula>
    </cfRule>
  </conditionalFormatting>
  <conditionalFormatting sqref="E489">
    <cfRule type="expression" dxfId="181" priority="166">
      <formula>$AW489</formula>
    </cfRule>
  </conditionalFormatting>
  <conditionalFormatting sqref="E503">
    <cfRule type="expression" dxfId="180" priority="161">
      <formula>$AW503</formula>
    </cfRule>
  </conditionalFormatting>
  <conditionalFormatting sqref="E544">
    <cfRule type="expression" dxfId="179" priority="147">
      <formula>$AW544</formula>
    </cfRule>
  </conditionalFormatting>
  <conditionalFormatting sqref="E558">
    <cfRule type="expression" dxfId="178" priority="138">
      <formula>$AW558</formula>
    </cfRule>
  </conditionalFormatting>
  <conditionalFormatting sqref="E594">
    <cfRule type="expression" dxfId="177" priority="125">
      <formula>$AW594</formula>
    </cfRule>
  </conditionalFormatting>
  <conditionalFormatting sqref="E610">
    <cfRule type="expression" dxfId="176" priority="118">
      <formula>$AW610</formula>
    </cfRule>
  </conditionalFormatting>
  <conditionalFormatting sqref="E626">
    <cfRule type="expression" dxfId="175" priority="111">
      <formula>$AW626</formula>
    </cfRule>
  </conditionalFormatting>
  <conditionalFormatting sqref="E664">
    <cfRule type="expression" dxfId="174" priority="98">
      <formula>$AW664</formula>
    </cfRule>
  </conditionalFormatting>
  <conditionalFormatting sqref="E684">
    <cfRule type="expression" dxfId="173" priority="83">
      <formula>$AW684</formula>
    </cfRule>
  </conditionalFormatting>
  <conditionalFormatting sqref="E707">
    <cfRule type="expression" dxfId="172" priority="66">
      <formula>$AW707</formula>
    </cfRule>
  </conditionalFormatting>
  <conditionalFormatting sqref="E743 N751">
    <cfRule type="expression" dxfId="171" priority="59">
      <formula>$AY743</formula>
    </cfRule>
  </conditionalFormatting>
  <conditionalFormatting sqref="G48 I473 I640">
    <cfRule type="expression" dxfId="170" priority="316">
      <formula>$AW48</formula>
    </cfRule>
  </conditionalFormatting>
  <conditionalFormatting sqref="G61">
    <cfRule type="expression" dxfId="169" priority="324">
      <formula>$AW$61</formula>
    </cfRule>
  </conditionalFormatting>
  <conditionalFormatting sqref="G81:G82">
    <cfRule type="expression" dxfId="168" priority="311">
      <formula>$AW81</formula>
    </cfRule>
  </conditionalFormatting>
  <conditionalFormatting sqref="G95">
    <cfRule type="expression" dxfId="167" priority="306">
      <formula>$AW95</formula>
    </cfRule>
  </conditionalFormatting>
  <conditionalFormatting sqref="G184">
    <cfRule type="expression" dxfId="166" priority="282">
      <formula>$AW184</formula>
    </cfRule>
  </conditionalFormatting>
  <conditionalFormatting sqref="G208:I208">
    <cfRule type="expression" dxfId="165" priority="268">
      <formula>$AW208</formula>
    </cfRule>
  </conditionalFormatting>
  <conditionalFormatting sqref="G210:I210">
    <cfRule type="expression" dxfId="164" priority="266">
      <formula>$AW210</formula>
    </cfRule>
  </conditionalFormatting>
  <conditionalFormatting sqref="G212:I212">
    <cfRule type="expression" dxfId="163" priority="11">
      <formula>$AW212</formula>
    </cfRule>
  </conditionalFormatting>
  <conditionalFormatting sqref="H762">
    <cfRule type="expression" dxfId="162" priority="56">
      <formula>$AY762</formula>
    </cfRule>
  </conditionalFormatting>
  <conditionalFormatting sqref="H769">
    <cfRule type="expression" dxfId="161" priority="46">
      <formula>$AY769</formula>
    </cfRule>
  </conditionalFormatting>
  <conditionalFormatting sqref="H776">
    <cfRule type="expression" dxfId="160" priority="42">
      <formula>$AY776</formula>
    </cfRule>
  </conditionalFormatting>
  <conditionalFormatting sqref="H783">
    <cfRule type="expression" dxfId="159" priority="38">
      <formula>$AY783</formula>
    </cfRule>
  </conditionalFormatting>
  <conditionalFormatting sqref="H786">
    <cfRule type="expression" dxfId="158" priority="30">
      <formula>$AY786</formula>
    </cfRule>
  </conditionalFormatting>
  <conditionalFormatting sqref="I116">
    <cfRule type="expression" dxfId="157" priority="299">
      <formula>$AW116</formula>
    </cfRule>
  </conditionalFormatting>
  <conditionalFormatting sqref="I128">
    <cfRule type="expression" dxfId="156" priority="294">
      <formula>$AW128</formula>
    </cfRule>
  </conditionalFormatting>
  <conditionalFormatting sqref="I232">
    <cfRule type="expression" dxfId="155" priority="261">
      <formula>$AW232</formula>
    </cfRule>
  </conditionalFormatting>
  <conditionalFormatting sqref="I249">
    <cfRule type="expression" dxfId="154" priority="255">
      <formula>$AW249</formula>
    </cfRule>
  </conditionalFormatting>
  <conditionalFormatting sqref="I259">
    <cfRule type="expression" dxfId="153" priority="251">
      <formula>$AW259</formula>
    </cfRule>
  </conditionalFormatting>
  <conditionalFormatting sqref="I273">
    <cfRule type="expression" dxfId="152" priority="247">
      <formula>$AW273</formula>
    </cfRule>
  </conditionalFormatting>
  <conditionalFormatting sqref="I281">
    <cfRule type="expression" dxfId="151" priority="243">
      <formula>$AW281</formula>
    </cfRule>
  </conditionalFormatting>
  <conditionalFormatting sqref="I291">
    <cfRule type="expression" dxfId="150" priority="239">
      <formula>$AW291</formula>
    </cfRule>
  </conditionalFormatting>
  <conditionalFormatting sqref="I301">
    <cfRule type="expression" dxfId="149" priority="235">
      <formula>$AW301</formula>
    </cfRule>
  </conditionalFormatting>
  <conditionalFormatting sqref="I311">
    <cfRule type="expression" dxfId="148" priority="231">
      <formula>$AW311</formula>
    </cfRule>
  </conditionalFormatting>
  <conditionalFormatting sqref="I321">
    <cfRule type="expression" dxfId="147" priority="227">
      <formula>$AW321</formula>
    </cfRule>
  </conditionalFormatting>
  <conditionalFormatting sqref="I351">
    <cfRule type="expression" dxfId="146" priority="217">
      <formula>$AW351</formula>
    </cfRule>
  </conditionalFormatting>
  <conditionalFormatting sqref="I404">
    <cfRule type="expression" dxfId="145" priority="190">
      <formula>$AW404</formula>
    </cfRule>
  </conditionalFormatting>
  <conditionalFormatting sqref="I427">
    <cfRule type="expression" dxfId="144" priority="184">
      <formula>$AW427</formula>
    </cfRule>
  </conditionalFormatting>
  <conditionalFormatting sqref="I694">
    <cfRule type="expression" dxfId="143" priority="71">
      <formula>$AY694</formula>
    </cfRule>
  </conditionalFormatting>
  <conditionalFormatting sqref="I697:L700">
    <cfRule type="expression" dxfId="142" priority="75">
      <formula>$AW$697</formula>
    </cfRule>
  </conditionalFormatting>
  <conditionalFormatting sqref="J339">
    <cfRule type="expression" dxfId="141" priority="372">
      <formula>$AW$339</formula>
    </cfRule>
  </conditionalFormatting>
  <conditionalFormatting sqref="J367">
    <cfRule type="expression" dxfId="140" priority="204">
      <formula>$AW367</formula>
    </cfRule>
  </conditionalFormatting>
  <conditionalFormatting sqref="J382">
    <cfRule type="expression" dxfId="139" priority="197">
      <formula>$AW382</formula>
    </cfRule>
  </conditionalFormatting>
  <conditionalFormatting sqref="J493">
    <cfRule type="expression" dxfId="138" priority="169">
      <formula>$AW493</formula>
    </cfRule>
  </conditionalFormatting>
  <conditionalFormatting sqref="J507">
    <cfRule type="expression" dxfId="137" priority="164">
      <formula>$AW507</formula>
    </cfRule>
  </conditionalFormatting>
  <conditionalFormatting sqref="J548">
    <cfRule type="expression" dxfId="136" priority="150">
      <formula>$AW548</formula>
    </cfRule>
  </conditionalFormatting>
  <conditionalFormatting sqref="J562">
    <cfRule type="expression" dxfId="135" priority="141">
      <formula>$AW562</formula>
    </cfRule>
  </conditionalFormatting>
  <conditionalFormatting sqref="J598">
    <cfRule type="expression" dxfId="134" priority="128">
      <formula>$AW598</formula>
    </cfRule>
  </conditionalFormatting>
  <conditionalFormatting sqref="J614">
    <cfRule type="expression" dxfId="133" priority="121">
      <formula>$AW614</formula>
    </cfRule>
  </conditionalFormatting>
  <conditionalFormatting sqref="J630">
    <cfRule type="expression" dxfId="132" priority="114">
      <formula>$AW630</formula>
    </cfRule>
  </conditionalFormatting>
  <conditionalFormatting sqref="J668">
    <cfRule type="expression" dxfId="131" priority="101">
      <formula>$AW668</formula>
    </cfRule>
  </conditionalFormatting>
  <conditionalFormatting sqref="J676">
    <cfRule type="expression" dxfId="130" priority="15">
      <formula>$AZ$676</formula>
    </cfRule>
  </conditionalFormatting>
  <conditionalFormatting sqref="J688">
    <cfRule type="expression" dxfId="129" priority="86">
      <formula>$AW688</formula>
    </cfRule>
  </conditionalFormatting>
  <conditionalFormatting sqref="J711">
    <cfRule type="expression" dxfId="128" priority="69">
      <formula>$AW711</formula>
    </cfRule>
  </conditionalFormatting>
  <conditionalFormatting sqref="J329:K329">
    <cfRule type="expression" dxfId="127" priority="223">
      <formula>$AY329</formula>
    </cfRule>
  </conditionalFormatting>
  <conditionalFormatting sqref="J357:K357">
    <cfRule type="expression" dxfId="126" priority="206">
      <formula>$AY357</formula>
    </cfRule>
  </conditionalFormatting>
  <conditionalFormatting sqref="J372:K372">
    <cfRule type="expression" dxfId="125" priority="199">
      <formula>$AY372</formula>
    </cfRule>
  </conditionalFormatting>
  <conditionalFormatting sqref="J445:K445">
    <cfRule type="expression" dxfId="124" priority="22">
      <formula>$AW$445</formula>
    </cfRule>
  </conditionalFormatting>
  <conditionalFormatting sqref="J497:K497">
    <cfRule type="expression" dxfId="123" priority="171">
      <formula>$AY497</formula>
    </cfRule>
  </conditionalFormatting>
  <conditionalFormatting sqref="J536:K536">
    <cfRule type="expression" dxfId="122" priority="152">
      <formula>$AY536</formula>
    </cfRule>
  </conditionalFormatting>
  <conditionalFormatting sqref="J552:K552">
    <cfRule type="expression" dxfId="121" priority="143">
      <formula>$AY552</formula>
    </cfRule>
  </conditionalFormatting>
  <conditionalFormatting sqref="J588:K588">
    <cfRule type="expression" dxfId="120" priority="130">
      <formula>$AY588</formula>
    </cfRule>
  </conditionalFormatting>
  <conditionalFormatting sqref="J604:K604">
    <cfRule type="expression" dxfId="119" priority="123">
      <formula>$AY604</formula>
    </cfRule>
  </conditionalFormatting>
  <conditionalFormatting sqref="J620:K620">
    <cfRule type="expression" dxfId="118" priority="116">
      <formula>$AY620</formula>
    </cfRule>
  </conditionalFormatting>
  <conditionalFormatting sqref="J656:K656">
    <cfRule type="expression" dxfId="117" priority="103">
      <formula>$AY656</formula>
    </cfRule>
  </conditionalFormatting>
  <conditionalFormatting sqref="J674:K674">
    <cfRule type="expression" dxfId="116" priority="94">
      <formula>$AY674</formula>
    </cfRule>
  </conditionalFormatting>
  <conditionalFormatting sqref="J692:K692">
    <cfRule type="expression" dxfId="115" priority="80">
      <formula>$AY692</formula>
    </cfRule>
  </conditionalFormatting>
  <conditionalFormatting sqref="J759:K759">
    <cfRule type="expression" dxfId="114" priority="54">
      <formula>$AW759</formula>
    </cfRule>
  </conditionalFormatting>
  <conditionalFormatting sqref="J766:K766">
    <cfRule type="expression" dxfId="113" priority="44">
      <formula>$AW766</formula>
    </cfRule>
  </conditionalFormatting>
  <conditionalFormatting sqref="J773:K773">
    <cfRule type="expression" dxfId="112" priority="40">
      <formula>$AW773</formula>
    </cfRule>
  </conditionalFormatting>
  <conditionalFormatting sqref="J780:K780">
    <cfRule type="expression" dxfId="111" priority="36">
      <formula>$AW780</formula>
    </cfRule>
  </conditionalFormatting>
  <conditionalFormatting sqref="J660:L660">
    <cfRule type="expression" dxfId="110" priority="96">
      <formula>$AW$660</formula>
    </cfRule>
  </conditionalFormatting>
  <conditionalFormatting sqref="K38">
    <cfRule type="expression" dxfId="109" priority="313">
      <formula>$AY38</formula>
    </cfRule>
  </conditionalFormatting>
  <conditionalFormatting sqref="K71">
    <cfRule type="expression" dxfId="108" priority="309">
      <formula>$AY71</formula>
    </cfRule>
  </conditionalFormatting>
  <conditionalFormatting sqref="K85">
    <cfRule type="expression" dxfId="107" priority="304">
      <formula>$AY85</formula>
    </cfRule>
  </conditionalFormatting>
  <conditionalFormatting sqref="K204">
    <cfRule type="expression" dxfId="106" priority="270">
      <formula>$AY204</formula>
    </cfRule>
  </conditionalFormatting>
  <conditionalFormatting sqref="K483">
    <cfRule type="expression" dxfId="105" priority="173">
      <formula>$AY483</formula>
    </cfRule>
  </conditionalFormatting>
  <conditionalFormatting sqref="L435">
    <cfRule type="expression" dxfId="104" priority="25">
      <formula>$AY$435</formula>
    </cfRule>
  </conditionalFormatting>
  <conditionalFormatting sqref="L224:O224">
    <cfRule type="expression" dxfId="103" priority="17">
      <formula>$AW$224</formula>
    </cfRule>
  </conditionalFormatting>
  <conditionalFormatting sqref="M431">
    <cfRule type="expression" dxfId="102" priority="2">
      <formula>$AY431</formula>
    </cfRule>
  </conditionalFormatting>
  <conditionalFormatting sqref="M540:O540">
    <cfRule type="expression" dxfId="101" priority="145">
      <formula>$AW$540</formula>
    </cfRule>
  </conditionalFormatting>
  <conditionalFormatting sqref="N532">
    <cfRule type="expression" dxfId="100" priority="157">
      <formula>$AY532</formula>
    </cfRule>
  </conditionalFormatting>
  <conditionalFormatting sqref="N660">
    <cfRule type="expression" dxfId="99" priority="97">
      <formula>$AY660</formula>
    </cfRule>
  </conditionalFormatting>
  <conditionalFormatting sqref="O67">
    <cfRule type="expression" dxfId="98" priority="3">
      <formula>$AY$65</formula>
    </cfRule>
  </conditionalFormatting>
  <conditionalFormatting sqref="O121">
    <cfRule type="expression" dxfId="97" priority="369">
      <formula>$AY120</formula>
    </cfRule>
  </conditionalFormatting>
  <conditionalFormatting sqref="O339">
    <cfRule type="expression" dxfId="96" priority="373">
      <formula>$AY339</formula>
    </cfRule>
  </conditionalFormatting>
  <conditionalFormatting sqref="O367">
    <cfRule type="expression" dxfId="95" priority="205">
      <formula>$AY367</formula>
    </cfRule>
  </conditionalFormatting>
  <conditionalFormatting sqref="O382">
    <cfRule type="expression" dxfId="94" priority="198">
      <formula>$AY382</formula>
    </cfRule>
  </conditionalFormatting>
  <conditionalFormatting sqref="O445">
    <cfRule type="expression" dxfId="93" priority="26">
      <formula>$AY$445</formula>
    </cfRule>
  </conditionalFormatting>
  <conditionalFormatting sqref="O493">
    <cfRule type="expression" dxfId="92" priority="170">
      <formula>$AY493</formula>
    </cfRule>
  </conditionalFormatting>
  <conditionalFormatting sqref="O507">
    <cfRule type="expression" dxfId="91" priority="165">
      <formula>$AY507</formula>
    </cfRule>
  </conditionalFormatting>
  <conditionalFormatting sqref="O548">
    <cfRule type="expression" dxfId="90" priority="151">
      <formula>$AY548</formula>
    </cfRule>
  </conditionalFormatting>
  <conditionalFormatting sqref="O562">
    <cfRule type="expression" dxfId="89" priority="142">
      <formula>$AY562</formula>
    </cfRule>
  </conditionalFormatting>
  <conditionalFormatting sqref="O598">
    <cfRule type="expression" dxfId="88" priority="129">
      <formula>$AY598</formula>
    </cfRule>
  </conditionalFormatting>
  <conditionalFormatting sqref="O614">
    <cfRule type="expression" dxfId="87" priority="122">
      <formula>$AY614</formula>
    </cfRule>
  </conditionalFormatting>
  <conditionalFormatting sqref="O668">
    <cfRule type="expression" dxfId="86" priority="102">
      <formula>$AY668</formula>
    </cfRule>
  </conditionalFormatting>
  <conditionalFormatting sqref="O688">
    <cfRule type="expression" dxfId="85" priority="87">
      <formula>$AY688</formula>
    </cfRule>
  </conditionalFormatting>
  <conditionalFormatting sqref="O711">
    <cfRule type="expression" dxfId="84" priority="70">
      <formula>$AY711</formula>
    </cfRule>
  </conditionalFormatting>
  <conditionalFormatting sqref="O48:P48">
    <cfRule type="expression" dxfId="83" priority="19">
      <formula>$AX$48</formula>
    </cfRule>
  </conditionalFormatting>
  <conditionalFormatting sqref="O61:P61">
    <cfRule type="expression" dxfId="82" priority="278">
      <formula>$AX61</formula>
    </cfRule>
  </conditionalFormatting>
  <conditionalFormatting sqref="O81:P82">
    <cfRule type="expression" dxfId="81" priority="277">
      <formula>$AX81</formula>
    </cfRule>
  </conditionalFormatting>
  <conditionalFormatting sqref="O95:P95">
    <cfRule type="expression" dxfId="80" priority="276">
      <formula>$AX95</formula>
    </cfRule>
  </conditionalFormatting>
  <conditionalFormatting sqref="O184:P184">
    <cfRule type="expression" dxfId="79" priority="273">
      <formula>$AX184</formula>
    </cfRule>
  </conditionalFormatting>
  <conditionalFormatting sqref="O519:P519">
    <cfRule type="expression" dxfId="78" priority="158">
      <formula>$AX519</formula>
    </cfRule>
  </conditionalFormatting>
  <conditionalFormatting sqref="O65:Q65">
    <cfRule type="expression" dxfId="77" priority="4">
      <formula>$AW$65</formula>
    </cfRule>
  </conditionalFormatting>
  <conditionalFormatting sqref="P44">
    <cfRule type="expression" dxfId="76" priority="318">
      <formula>$AY44</formula>
    </cfRule>
  </conditionalFormatting>
  <conditionalFormatting sqref="P77 R81:R82">
    <cfRule type="expression" dxfId="75" priority="312">
      <formula>$AY77</formula>
    </cfRule>
  </conditionalFormatting>
  <conditionalFormatting sqref="P91 R95">
    <cfRule type="expression" dxfId="74" priority="307">
      <formula>$AY91</formula>
    </cfRule>
  </conditionalFormatting>
  <conditionalFormatting sqref="P112 N116">
    <cfRule type="expression" dxfId="73" priority="300">
      <formula>$AY112</formula>
    </cfRule>
  </conditionalFormatting>
  <conditionalFormatting sqref="P124 N128">
    <cfRule type="expression" dxfId="72" priority="295">
      <formula>$AY124</formula>
    </cfRule>
  </conditionalFormatting>
  <conditionalFormatting sqref="P180 R184">
    <cfRule type="expression" dxfId="71" priority="283">
      <formula>$AY180</formula>
    </cfRule>
  </conditionalFormatting>
  <conditionalFormatting sqref="P217">
    <cfRule type="expression" dxfId="70" priority="264">
      <formula>$AY217</formula>
    </cfRule>
  </conditionalFormatting>
  <conditionalFormatting sqref="P228 N232">
    <cfRule type="expression" dxfId="69" priority="262">
      <formula>$AY228</formula>
    </cfRule>
  </conditionalFormatting>
  <conditionalFormatting sqref="P245 N249">
    <cfRule type="expression" dxfId="68" priority="256">
      <formula>$AY245</formula>
    </cfRule>
  </conditionalFormatting>
  <conditionalFormatting sqref="P255 N259">
    <cfRule type="expression" dxfId="67" priority="252">
      <formula>$AY255</formula>
    </cfRule>
  </conditionalFormatting>
  <conditionalFormatting sqref="P269 N273">
    <cfRule type="expression" dxfId="66" priority="248">
      <formula>$AY269</formula>
    </cfRule>
  </conditionalFormatting>
  <conditionalFormatting sqref="P277 N281">
    <cfRule type="expression" dxfId="65" priority="244">
      <formula>$AY277</formula>
    </cfRule>
  </conditionalFormatting>
  <conditionalFormatting sqref="P287 N291">
    <cfRule type="expression" dxfId="64" priority="240">
      <formula>$AY287</formula>
    </cfRule>
  </conditionalFormatting>
  <conditionalFormatting sqref="P297 N301">
    <cfRule type="expression" dxfId="63" priority="236">
      <formula>$AY297</formula>
    </cfRule>
  </conditionalFormatting>
  <conditionalFormatting sqref="P307 N311">
    <cfRule type="expression" dxfId="62" priority="232">
      <formula>$AY307</formula>
    </cfRule>
  </conditionalFormatting>
  <conditionalFormatting sqref="P317 N321">
    <cfRule type="expression" dxfId="61" priority="228">
      <formula>$AY317</formula>
    </cfRule>
  </conditionalFormatting>
  <conditionalFormatting sqref="P347 N351">
    <cfRule type="expression" dxfId="60" priority="218">
      <formula>$AY347</formula>
    </cfRule>
  </conditionalFormatting>
  <conditionalFormatting sqref="P400 N404">
    <cfRule type="expression" dxfId="59" priority="191">
      <formula>$AY400</formula>
    </cfRule>
  </conditionalFormatting>
  <conditionalFormatting sqref="P423 N427:N428">
    <cfRule type="expression" dxfId="58" priority="185">
      <formula>$AY423</formula>
    </cfRule>
  </conditionalFormatting>
  <conditionalFormatting sqref="P465">
    <cfRule type="expression" dxfId="57" priority="179">
      <formula>$AY466</formula>
    </cfRule>
  </conditionalFormatting>
  <conditionalFormatting sqref="P515 N519">
    <cfRule type="expression" dxfId="56" priority="160">
      <formula>$AY515</formula>
    </cfRule>
  </conditionalFormatting>
  <conditionalFormatting sqref="P570 N574">
    <cfRule type="expression" dxfId="55" priority="137">
      <formula>$AY570</formula>
    </cfRule>
  </conditionalFormatting>
  <conditionalFormatting sqref="P580 N584">
    <cfRule type="expression" dxfId="54" priority="134">
      <formula>$AY580</formula>
    </cfRule>
  </conditionalFormatting>
  <conditionalFormatting sqref="P636">
    <cfRule type="expression" dxfId="53" priority="110">
      <formula>$AY636</formula>
    </cfRule>
  </conditionalFormatting>
  <conditionalFormatting sqref="P646 N650">
    <cfRule type="expression" dxfId="52" priority="107">
      <formula>$AY646</formula>
    </cfRule>
  </conditionalFormatting>
  <conditionalFormatting sqref="P719 N723">
    <cfRule type="expression" dxfId="51" priority="65">
      <formula>$AY719</formula>
    </cfRule>
  </conditionalFormatting>
  <conditionalFormatting sqref="P729 N733">
    <cfRule type="expression" dxfId="50" priority="62">
      <formula>$AY729</formula>
    </cfRule>
  </conditionalFormatting>
  <conditionalFormatting sqref="P208:R208">
    <cfRule type="expression" dxfId="49" priority="267">
      <formula>$AW208</formula>
    </cfRule>
  </conditionalFormatting>
  <conditionalFormatting sqref="P210:R210">
    <cfRule type="expression" dxfId="48" priority="265">
      <formula>$AW210</formula>
    </cfRule>
  </conditionalFormatting>
  <conditionalFormatting sqref="P212:R212">
    <cfRule type="expression" dxfId="47" priority="10">
      <formula>$AW212</formula>
    </cfRule>
  </conditionalFormatting>
  <conditionalFormatting sqref="P678:R678">
    <cfRule type="expression" dxfId="46" priority="89">
      <formula>$AW678</formula>
    </cfRule>
  </conditionalFormatting>
  <conditionalFormatting sqref="P680:R680">
    <cfRule type="expression" dxfId="45" priority="88">
      <formula>$AW680</formula>
    </cfRule>
  </conditionalFormatting>
  <conditionalFormatting sqref="P216:S216">
    <cfRule type="expression" dxfId="44" priority="16">
      <formula>$AW$216</formula>
    </cfRule>
  </conditionalFormatting>
  <conditionalFormatting sqref="P463:T463">
    <cfRule type="expression" dxfId="43" priority="13">
      <formula>$AW$463</formula>
    </cfRule>
  </conditionalFormatting>
  <conditionalFormatting sqref="Q110">
    <cfRule type="expression" dxfId="42" priority="302">
      <formula>$AY110</formula>
    </cfRule>
  </conditionalFormatting>
  <conditionalFormatting sqref="Q172">
    <cfRule type="expression" dxfId="41" priority="287">
      <formula>$AY170</formula>
    </cfRule>
  </conditionalFormatting>
  <conditionalFormatting sqref="Q176">
    <cfRule type="expression" dxfId="40" priority="284">
      <formula>$AY174</formula>
    </cfRule>
  </conditionalFormatting>
  <conditionalFormatting sqref="Q224">
    <cfRule type="expression" dxfId="39" priority="263">
      <formula>$AY224</formula>
    </cfRule>
  </conditionalFormatting>
  <conditionalFormatting sqref="Q335">
    <cfRule type="expression" dxfId="38" priority="370">
      <formula>$AY335</formula>
    </cfRule>
  </conditionalFormatting>
  <conditionalFormatting sqref="Q363">
    <cfRule type="expression" dxfId="37" priority="202">
      <formula>$AY363</formula>
    </cfRule>
  </conditionalFormatting>
  <conditionalFormatting sqref="Q378">
    <cfRule type="expression" dxfId="36" priority="195">
      <formula>$AY378</formula>
    </cfRule>
  </conditionalFormatting>
  <conditionalFormatting sqref="Q441">
    <cfRule type="expression" dxfId="35" priority="24">
      <formula>$AY$441</formula>
    </cfRule>
  </conditionalFormatting>
  <conditionalFormatting sqref="Q489">
    <cfRule type="expression" dxfId="34" priority="167">
      <formula>$AY489</formula>
    </cfRule>
  </conditionalFormatting>
  <conditionalFormatting sqref="Q540">
    <cfRule type="expression" dxfId="33" priority="146">
      <formula>$AY540</formula>
    </cfRule>
  </conditionalFormatting>
  <conditionalFormatting sqref="Q544">
    <cfRule type="expression" dxfId="32" priority="148">
      <formula>$AY544</formula>
    </cfRule>
  </conditionalFormatting>
  <conditionalFormatting sqref="Q558">
    <cfRule type="expression" dxfId="31" priority="139">
      <formula>$AY558</formula>
    </cfRule>
  </conditionalFormatting>
  <conditionalFormatting sqref="Q594">
    <cfRule type="expression" dxfId="30" priority="126">
      <formula>$AY594</formula>
    </cfRule>
  </conditionalFormatting>
  <conditionalFormatting sqref="Q610">
    <cfRule type="expression" dxfId="29" priority="119">
      <formula>$AY610</formula>
    </cfRule>
  </conditionalFormatting>
  <conditionalFormatting sqref="Q626">
    <cfRule type="expression" dxfId="28" priority="112">
      <formula>$AY626</formula>
    </cfRule>
  </conditionalFormatting>
  <conditionalFormatting sqref="Q664">
    <cfRule type="expression" dxfId="27" priority="99">
      <formula>$AY664</formula>
    </cfRule>
  </conditionalFormatting>
  <conditionalFormatting sqref="Q684">
    <cfRule type="expression" dxfId="26" priority="84">
      <formula>$AY684</formula>
    </cfRule>
  </conditionalFormatting>
  <conditionalFormatting sqref="Q707">
    <cfRule type="expression" dxfId="25" priority="67">
      <formula>$AY707</formula>
    </cfRule>
  </conditionalFormatting>
  <conditionalFormatting sqref="Q762">
    <cfRule type="expression" dxfId="24" priority="55">
      <formula>$AY762</formula>
    </cfRule>
  </conditionalFormatting>
  <conditionalFormatting sqref="Q769">
    <cfRule type="expression" dxfId="23" priority="45">
      <formula>$AY769</formula>
    </cfRule>
  </conditionalFormatting>
  <conditionalFormatting sqref="Q776">
    <cfRule type="expression" dxfId="22" priority="41">
      <formula>$AY776</formula>
    </cfRule>
  </conditionalFormatting>
  <conditionalFormatting sqref="Q783">
    <cfRule type="expression" dxfId="21" priority="37">
      <formula>$AY783</formula>
    </cfRule>
  </conditionalFormatting>
  <conditionalFormatting sqref="Q786">
    <cfRule type="expression" dxfId="20" priority="29">
      <formula>$AY786</formula>
    </cfRule>
  </conditionalFormatting>
  <conditionalFormatting sqref="Q761:R761">
    <cfRule type="expression" dxfId="19" priority="8">
      <formula>$AW759</formula>
    </cfRule>
  </conditionalFormatting>
  <conditionalFormatting sqref="Q768:R768">
    <cfRule type="expression" dxfId="18" priority="7">
      <formula>$AW766</formula>
    </cfRule>
  </conditionalFormatting>
  <conditionalFormatting sqref="Q775:R775">
    <cfRule type="expression" dxfId="17" priority="6">
      <formula>$AW773</formula>
    </cfRule>
  </conditionalFormatting>
  <conditionalFormatting sqref="Q782:R782">
    <cfRule type="expression" dxfId="16" priority="5">
      <formula>$AW780</formula>
    </cfRule>
  </conditionalFormatting>
  <conditionalFormatting sqref="Q759:W759">
    <cfRule type="expression" dxfId="15" priority="51">
      <formula>$AW$759</formula>
    </cfRule>
  </conditionalFormatting>
  <conditionalFormatting sqref="Q766:W766">
    <cfRule type="expression" dxfId="14" priority="43">
      <formula>$AW$766</formula>
    </cfRule>
  </conditionalFormatting>
  <conditionalFormatting sqref="Q773:W773">
    <cfRule type="expression" dxfId="13" priority="39">
      <formula>$AW$773</formula>
    </cfRule>
  </conditionalFormatting>
  <conditionalFormatting sqref="Q780:W780">
    <cfRule type="expression" dxfId="12" priority="35">
      <formula>$AW$780</formula>
    </cfRule>
  </conditionalFormatting>
  <conditionalFormatting sqref="R48 K51 P57 R61 P469 N473 R478 N640">
    <cfRule type="expression" dxfId="11" priority="326">
      <formula>$AY48</formula>
    </cfRule>
  </conditionalFormatting>
  <conditionalFormatting sqref="R97">
    <cfRule type="expression" dxfId="10" priority="21">
      <formula>$AY$97</formula>
    </cfRule>
  </conditionalFormatting>
  <conditionalFormatting sqref="R503">
    <cfRule type="expression" dxfId="9" priority="162">
      <formula>$AY503</formula>
    </cfRule>
  </conditionalFormatting>
  <conditionalFormatting sqref="S630">
    <cfRule type="expression" dxfId="8" priority="115">
      <formula>$AY630</formula>
    </cfRule>
  </conditionalFormatting>
  <conditionalFormatting sqref="T108">
    <cfRule type="expression" dxfId="7" priority="301">
      <formula>$AY108</formula>
    </cfRule>
  </conditionalFormatting>
  <conditionalFormatting sqref="T189">
    <cfRule type="expression" dxfId="6" priority="279">
      <formula>$AY189</formula>
    </cfRule>
  </conditionalFormatting>
  <conditionalFormatting sqref="T208">
    <cfRule type="expression" dxfId="5" priority="272">
      <formula>$AY208</formula>
    </cfRule>
  </conditionalFormatting>
  <conditionalFormatting sqref="T210">
    <cfRule type="expression" dxfId="4" priority="271">
      <formula>$AY210</formula>
    </cfRule>
  </conditionalFormatting>
  <conditionalFormatting sqref="T220">
    <cfRule type="expression" dxfId="3" priority="269">
      <formula>$AY220</formula>
    </cfRule>
  </conditionalFormatting>
  <conditionalFormatting sqref="T678">
    <cfRule type="expression" dxfId="2" priority="82">
      <formula>$AY678</formula>
    </cfRule>
  </conditionalFormatting>
  <conditionalFormatting sqref="T680">
    <cfRule type="expression" dxfId="1" priority="90">
      <formula>$AY680</formula>
    </cfRule>
  </conditionalFormatting>
  <conditionalFormatting sqref="U697:X700">
    <cfRule type="expression" dxfId="0" priority="72">
      <formula>$AW$697</formula>
    </cfRule>
  </conditionalFormatting>
  <dataValidations count="39">
    <dataValidation type="list" allowBlank="1" showInputMessage="1" showErrorMessage="1" error="有効な値（1,2）から選択してください。" sqref="C51 C38 D743 D729 C71 D719 C85 D580 D636 C588 D180 C204 C220 D228 D245 D255 D269 D277 D287 D570 D307 D317 C329 D347 E335 C357 C552 C372 C620 C604 D423 C536 C483 C497 C656 D646 D515 D527 D124 D112 D431" xr:uid="{00000000-0002-0000-0200-000000000000}">
      <formula1>"1,2"</formula1>
    </dataValidation>
    <dataValidation type="list" allowBlank="1" showInputMessage="1" showErrorMessage="1" error="有効な値（1,2,3,4,5,6）から選択してください。" sqref="C138 C154" xr:uid="{00000000-0002-0000-0200-000001000000}">
      <formula1>"1,2,3,4,5,6"</formula1>
    </dataValidation>
    <dataValidation type="list" allowBlank="1" showInputMessage="1" showErrorMessage="1" error="有効な値（1,2,3）から選択してください。" sqref="C172 C176 C413 C453" xr:uid="{00000000-0002-0000-0200-000002000000}">
      <formula1>"1,2,3"</formula1>
    </dataValidation>
    <dataValidation type="list" allowBlank="1" showInputMessage="1" showErrorMessage="1" error="有効な値（1,2,3,4）から選択してください。" sqref="C388" xr:uid="{00000000-0002-0000-0200-000003000000}">
      <formula1>"1,2,3,4"</formula1>
    </dataValidation>
    <dataValidation type="whole" allowBlank="1" showInputMessage="1" showErrorMessage="1" error="整数(&gt;0)で入力してください。" sqref="G48:H48 G61:H61 G81:H81 M540:O540 G184:H184 G95:H95" xr:uid="{00000000-0002-0000-0200-000004000000}">
      <formula1>1</formula1>
      <formula2>99</formula2>
    </dataValidation>
    <dataValidation type="whole" allowBlank="1" showInputMessage="1" showErrorMessage="1" error="整数(≧0)で入力してください。" sqref="I697:L700 U697:X700" xr:uid="{00000000-0002-0000-0200-000005000000}">
      <formula1>0</formula1>
      <formula2>9999</formula2>
    </dataValidation>
    <dataValidation type="whole" allowBlank="1" showInputMessage="1" showErrorMessage="1" error="整数(≧0)で入力してください。" sqref="Q780:W780 Q759:W759 Q766:W766 Q773:W773" xr:uid="{00000000-0002-0000-0200-000006000000}">
      <formula1>0</formula1>
      <formula2>2000000000</formula2>
    </dataValidation>
    <dataValidation type="list" allowBlank="1" showInputMessage="1" showErrorMessage="1" sqref="C435" xr:uid="{00000000-0002-0000-0200-000007000000}">
      <formula1>"1,2"</formula1>
    </dataValidation>
    <dataValidation type="whole" allowBlank="1" showInputMessage="1" showErrorMessage="1" error="整数(≧0)で入力してください。" sqref="T188:U188 N99:P99 O65:Q65" xr:uid="{00000000-0002-0000-0200-000008000000}">
      <formula1>0</formula1>
      <formula2>100</formula2>
    </dataValidation>
    <dataValidation type="whole" allowBlank="1" showInputMessage="1" showErrorMessage="1" error="整数(&gt;0)で入力してください。" sqref="L224:O224" xr:uid="{00000000-0002-0000-0200-000009000000}">
      <formula1>1</formula1>
      <formula2>999</formula2>
    </dataValidation>
    <dataValidation type="whole" allowBlank="1" showInputMessage="1" showErrorMessage="1" error="整数で入力してください。" sqref="G82:H82" xr:uid="{00000000-0002-0000-0200-00000A000000}">
      <formula1>0</formula1>
      <formula2>9999</formula2>
    </dataValidation>
    <dataValidation type="decimal" allowBlank="1" showInputMessage="1" showErrorMessage="1" error="小数点数で入力してください。" sqref="P464 Q464:T465" xr:uid="{00000000-0002-0000-0200-00000B000000}">
      <formula1>0</formula1>
      <formula2>9999</formula2>
    </dataValidation>
    <dataValidation type="list" allowBlank="1" showInputMessage="1" showErrorMessage="1" error="有効な値（1,2,3,4,5,6）から選択してください。" sqref="C238" xr:uid="{00000000-0002-0000-0200-00000C000000}">
      <formula1>"1,2"</formula1>
    </dataValidation>
    <dataValidation type="decimal" allowBlank="1" showInputMessage="1" showErrorMessage="1" error="小数点数(&gt;0)で入力してください。" sqref="P216:S216" xr:uid="{00000000-0002-0000-0200-00000D000000}">
      <formula1>0.01</formula1>
      <formula2>2000000000</formula2>
    </dataValidation>
    <dataValidation type="list" allowBlank="1" showInputMessage="1" showErrorMessage="1" error="有効な値（1,2）から選択してください。" sqref="D44" xr:uid="{00000000-0002-0000-0200-00000E000000}">
      <formula1>IF($C$38=2,$BB$44,$BA$44:$BB$44)</formula1>
    </dataValidation>
    <dataValidation type="list" allowBlank="1" showInputMessage="1" showErrorMessage="1" error="有効な値（1,2）から選択してください。" sqref="D57" xr:uid="{00000000-0002-0000-0200-00000F000000}">
      <formula1>IF($C$51=2,$BB$57,$BA$57:$BB$57)</formula1>
    </dataValidation>
    <dataValidation type="list" allowBlank="1" showInputMessage="1" showErrorMessage="1" error="有効な値（1,2）から選択してください。" sqref="D77" xr:uid="{00000000-0002-0000-0200-000010000000}">
      <formula1>IF($C$71=2,$BB$77,$BA$77:$BB$77)</formula1>
    </dataValidation>
    <dataValidation type="list" allowBlank="1" showInputMessage="1" showErrorMessage="1" error="有効な値（1,2）から選択してください。" sqref="D91" xr:uid="{00000000-0002-0000-0200-000011000000}">
      <formula1>IF($C$85=2,$BB$91,$BA$91:$BB$91)</formula1>
    </dataValidation>
    <dataValidation type="list" allowBlank="1" showInputMessage="1" showErrorMessage="1" error="有効な値（1,2）から選択してください。" sqref="E363" xr:uid="{00000000-0002-0000-0200-000012000000}">
      <formula1>IF($C$357=2,$BB$363,$BA$363:$BB$363)</formula1>
    </dataValidation>
    <dataValidation type="list" allowBlank="1" showInputMessage="1" showErrorMessage="1" error="有効な値（1,2）から選択してください。" sqref="E378" xr:uid="{00000000-0002-0000-0200-000013000000}">
      <formula1>IF($C$372=2,$BB$378,$BA$378:$BB$378)</formula1>
    </dataValidation>
    <dataValidation type="list" allowBlank="1" showInputMessage="1" showErrorMessage="1" sqref="E441" xr:uid="{00000000-0002-0000-0200-000014000000}">
      <formula1>IF($C$435=2,$BB$441,$BA$441:$BB$441)</formula1>
    </dataValidation>
    <dataValidation type="list" allowBlank="1" showInputMessage="1" showErrorMessage="1" error="有効な値（1,2）から選択してください。" sqref="E489" xr:uid="{00000000-0002-0000-0200-000015000000}">
      <formula1>IF($C$483=2,$BB$489,$BA$489:$BB$489)</formula1>
    </dataValidation>
    <dataValidation type="list" allowBlank="1" showInputMessage="1" showErrorMessage="1" error="有効な値（1,2）から選択してください。" sqref="E503" xr:uid="{00000000-0002-0000-0200-000016000000}">
      <formula1>IF($C$497=2,$BB$503,$BA$503:$BB$503)</formula1>
    </dataValidation>
    <dataValidation type="list" allowBlank="1" showInputMessage="1" showErrorMessage="1" error="有効な値（1,2）から選択してください。" sqref="E544" xr:uid="{00000000-0002-0000-0200-000017000000}">
      <formula1>IF($C$536=2,$BB$544,$BA$544:$BB$544)</formula1>
    </dataValidation>
    <dataValidation type="list" allowBlank="1" showInputMessage="1" showErrorMessage="1" error="有効な値（1,2）から選択してください。" sqref="E558" xr:uid="{00000000-0002-0000-0200-000018000000}">
      <formula1>IF($C$552=2,$BB$558,$BA$558:$BB$558)</formula1>
    </dataValidation>
    <dataValidation type="list" allowBlank="1" showInputMessage="1" showErrorMessage="1" error="有効な値（1,2）から選択してください。" sqref="E594" xr:uid="{00000000-0002-0000-0200-000019000000}">
      <formula1>IF($C$588=2,$BB$594,$BA$594:$BB$594)</formula1>
    </dataValidation>
    <dataValidation type="list" allowBlank="1" showInputMessage="1" showErrorMessage="1" error="有効な値（1,2）から選択してください。" sqref="E610" xr:uid="{00000000-0002-0000-0200-00001A000000}">
      <formula1>IF($C$604=2,$BB$610,$BA$610:$BB$610)</formula1>
    </dataValidation>
    <dataValidation type="list" allowBlank="1" showInputMessage="1" showErrorMessage="1" error="有効な値（1,2）から選択してください。" sqref="E626" xr:uid="{00000000-0002-0000-0200-00001B000000}">
      <formula1>IF($C$620=2,$BB$626,$BA$626:$BB$626)</formula1>
    </dataValidation>
    <dataValidation type="list" allowBlank="1" showInputMessage="1" showErrorMessage="1" error="有効な値（1,2）から選択してください。" sqref="E664" xr:uid="{00000000-0002-0000-0200-00001C000000}">
      <formula1>IF($C$656=2,$BB$664,$BA$664:$BB$664)</formula1>
    </dataValidation>
    <dataValidation type="list" allowBlank="1" showInputMessage="1" showErrorMessage="1" error="有効な値（1,2）から選択してください。" sqref="E684" xr:uid="{00000000-0002-0000-0200-00001D000000}">
      <formula1>IF($C$674=2,$BB$684,$BA$684:$BB$684)</formula1>
    </dataValidation>
    <dataValidation type="list" allowBlank="1" showInputMessage="1" showErrorMessage="1" error="有効な値（1,2）から選択してください。" sqref="E707" xr:uid="{00000000-0002-0000-0200-00001E000000}">
      <formula1>IF($C$692=2,$BB$707,$BA$707:$BB$707)</formula1>
    </dataValidation>
    <dataValidation type="list" allowBlank="1" showInputMessage="1" showErrorMessage="1" error="有効な値（1,2）から選択してください。" sqref="D297" xr:uid="{00000000-0002-0000-0200-00001F000000}">
      <formula1>IF($C$220=2,$BB$297,$BA$297:$BB$297)</formula1>
    </dataValidation>
    <dataValidation type="list" allowBlank="1" showInputMessage="1" showErrorMessage="1" error="有効な値（1,2）から選択してください。" sqref="D400" xr:uid="{00000000-0002-0000-0200-000020000000}">
      <formula1>IF($C$388=4,$BB$400,$BA$400:$BB$400)</formula1>
    </dataValidation>
    <dataValidation type="list" allowBlank="1" showInputMessage="1" showErrorMessage="1" error="有効な値（1,2）から選択してください。" sqref="D469" xr:uid="{00000000-0002-0000-0200-000021000000}">
      <formula1>IF($C$453=3,$BB$469,$BA$469:$BB$469)</formula1>
    </dataValidation>
    <dataValidation type="whole" allowBlank="1" showInputMessage="1" showErrorMessage="1" error="整数(&gt;0)で入力してください。" sqref="J660:L660 P680:R680 P678:R678" xr:uid="{00000000-0002-0000-0200-000022000000}">
      <formula1>1</formula1>
      <formula2>9999</formula2>
    </dataValidation>
    <dataValidation type="decimal" operator="greaterThan" allowBlank="1" showInputMessage="1" showErrorMessage="1" error="小数点数(≧0)で入力してください。" sqref="G208:I208 G210:I210 P208:R208 P210:R210 G212:I212 P212:R212" xr:uid="{00000000-0002-0000-0200-000023000000}">
      <formula1>0</formula1>
    </dataValidation>
    <dataValidation type="decimal" allowBlank="1" showInputMessage="1" showErrorMessage="1" error="小数点数(≧0)で入力してください。" sqref="P463:T463" xr:uid="{00000000-0002-0000-0200-000024000000}">
      <formula1>0</formula1>
      <formula2>9999</formula2>
    </dataValidation>
    <dataValidation type="whole" allowBlank="1" showInputMessage="1" showErrorMessage="1" error="1～100の間で入力してください。" sqref="Q782:R782 Q775:R775 Q768:R768 Q761:R761" xr:uid="{00000000-0002-0000-0200-000025000000}">
      <formula1>1</formula1>
      <formula2>100</formula2>
    </dataValidation>
    <dataValidation type="decimal" allowBlank="1" showInputMessage="1" showErrorMessage="1" error="整数(≧0)で入力してください。" sqref="O120:S120" xr:uid="{00000000-0002-0000-0200-000026000000}">
      <formula1>0</formula1>
      <formula2>2000000000</formula2>
    </dataValidation>
  </dataValidations>
  <pageMargins left="0.7" right="0.7" top="0.75" bottom="0.75" header="0.3" footer="0.3"/>
  <pageSetup paperSize="9" scale="95" fitToWidth="0" fitToHeight="0" orientation="landscape" r:id="rId1"/>
  <headerFooter>
    <oddFooter>&amp;R&amp;P</oddFooter>
  </headerFooter>
  <rowBreaks count="19" manualBreakCount="19">
    <brk id="48" max="47" man="1"/>
    <brk id="102" max="47" man="1"/>
    <brk id="151" max="16383" man="1"/>
    <brk id="195" max="16383" man="1"/>
    <brk id="242" max="47" man="1"/>
    <brk id="282" max="47" man="1"/>
    <brk id="324" max="47" man="1"/>
    <brk id="369" max="47" man="1"/>
    <brk id="408" max="47" man="1"/>
    <brk id="446" max="47" man="1"/>
    <brk id="478" max="47" man="1"/>
    <brk id="522" max="47" man="1"/>
    <brk id="563" max="47" man="1"/>
    <brk id="599" max="47" man="1"/>
    <brk id="641" max="47" man="1"/>
    <brk id="669" max="47" man="1"/>
    <brk id="712" max="47" man="1"/>
    <brk id="752" max="47" man="1"/>
    <brk id="79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1</xdr:col>
                    <xdr:colOff>0</xdr:colOff>
                    <xdr:row>798</xdr:row>
                    <xdr:rowOff>133350</xdr:rowOff>
                  </from>
                  <to>
                    <xdr:col>4</xdr:col>
                    <xdr:colOff>47625</xdr:colOff>
                    <xdr:row>800</xdr:row>
                    <xdr:rowOff>66675</xdr:rowOff>
                  </to>
                </anchor>
              </controlPr>
            </control>
          </mc:Choice>
        </mc:AlternateContent>
        <mc:AlternateContent xmlns:mc="http://schemas.openxmlformats.org/markup-compatibility/2006">
          <mc:Choice Requires="x14">
            <control shapeId="2051" r:id="rId5" name="Check Box 3">
              <controlPr defaultSize="0" autoFill="0" autoLine="0" autoPict="0" altText="">
                <anchor moveWithCells="1">
                  <from>
                    <xdr:col>8</xdr:col>
                    <xdr:colOff>104775</xdr:colOff>
                    <xdr:row>798</xdr:row>
                    <xdr:rowOff>133350</xdr:rowOff>
                  </from>
                  <to>
                    <xdr:col>13</xdr:col>
                    <xdr:colOff>104775</xdr:colOff>
                    <xdr:row>800</xdr:row>
                    <xdr:rowOff>66675</xdr:rowOff>
                  </to>
                </anchor>
              </controlPr>
            </control>
          </mc:Choice>
        </mc:AlternateContent>
        <mc:AlternateContent xmlns:mc="http://schemas.openxmlformats.org/markup-compatibility/2006">
          <mc:Choice Requires="x14">
            <control shapeId="2052" r:id="rId6" name="Check Box 4">
              <controlPr defaultSize="0" autoFill="0" autoLine="0" autoPict="0" altText="">
                <anchor moveWithCells="1">
                  <from>
                    <xdr:col>18</xdr:col>
                    <xdr:colOff>161925</xdr:colOff>
                    <xdr:row>798</xdr:row>
                    <xdr:rowOff>133350</xdr:rowOff>
                  </from>
                  <to>
                    <xdr:col>26</xdr:col>
                    <xdr:colOff>66675</xdr:colOff>
                    <xdr:row>800</xdr:row>
                    <xdr:rowOff>66675</xdr:rowOff>
                  </to>
                </anchor>
              </controlPr>
            </control>
          </mc:Choice>
        </mc:AlternateContent>
        <mc:AlternateContent xmlns:mc="http://schemas.openxmlformats.org/markup-compatibility/2006">
          <mc:Choice Requires="x14">
            <control shapeId="2053" r:id="rId7" name="Check Box 5">
              <controlPr defaultSize="0" autoFill="0" autoLine="0" autoPict="0" altText="">
                <anchor moveWithCells="1">
                  <from>
                    <xdr:col>1</xdr:col>
                    <xdr:colOff>0</xdr:colOff>
                    <xdr:row>800</xdr:row>
                    <xdr:rowOff>95250</xdr:rowOff>
                  </from>
                  <to>
                    <xdr:col>4</xdr:col>
                    <xdr:colOff>47625</xdr:colOff>
                    <xdr:row>802</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ltText="">
                <anchor moveWithCells="1">
                  <from>
                    <xdr:col>26</xdr:col>
                    <xdr:colOff>133350</xdr:colOff>
                    <xdr:row>798</xdr:row>
                    <xdr:rowOff>133350</xdr:rowOff>
                  </from>
                  <to>
                    <xdr:col>34</xdr:col>
                    <xdr:colOff>47625</xdr:colOff>
                    <xdr:row>800</xdr:row>
                    <xdr:rowOff>66675</xdr:rowOff>
                  </to>
                </anchor>
              </controlPr>
            </control>
          </mc:Choice>
        </mc:AlternateContent>
        <mc:AlternateContent xmlns:mc="http://schemas.openxmlformats.org/markup-compatibility/2006">
          <mc:Choice Requires="x14">
            <control shapeId="2055" r:id="rId9" name="Check Box 7">
              <controlPr defaultSize="0" autoFill="0" autoLine="0" autoPict="0" altText="">
                <anchor moveWithCells="1">
                  <from>
                    <xdr:col>13</xdr:col>
                    <xdr:colOff>123825</xdr:colOff>
                    <xdr:row>798</xdr:row>
                    <xdr:rowOff>133350</xdr:rowOff>
                  </from>
                  <to>
                    <xdr:col>16</xdr:col>
                    <xdr:colOff>171450</xdr:colOff>
                    <xdr:row>800</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ltText="">
                <anchor moveWithCells="1">
                  <from>
                    <xdr:col>5</xdr:col>
                    <xdr:colOff>0</xdr:colOff>
                    <xdr:row>798</xdr:row>
                    <xdr:rowOff>133350</xdr:rowOff>
                  </from>
                  <to>
                    <xdr:col>8</xdr:col>
                    <xdr:colOff>47625</xdr:colOff>
                    <xdr:row>800</xdr:row>
                    <xdr:rowOff>66675</xdr:rowOff>
                  </to>
                </anchor>
              </controlPr>
            </control>
          </mc:Choice>
        </mc:AlternateContent>
        <mc:AlternateContent xmlns:mc="http://schemas.openxmlformats.org/markup-compatibility/2006">
          <mc:Choice Requires="x14">
            <control shapeId="2057" r:id="rId11" name="Check Box 9">
              <controlPr defaultSize="0" autoFill="0" autoLine="0" autoPict="0" altText="">
                <anchor moveWithCells="1">
                  <from>
                    <xdr:col>1</xdr:col>
                    <xdr:colOff>0</xdr:colOff>
                    <xdr:row>806</xdr:row>
                    <xdr:rowOff>0</xdr:rowOff>
                  </from>
                  <to>
                    <xdr:col>15</xdr:col>
                    <xdr:colOff>114300</xdr:colOff>
                    <xdr:row>807</xdr:row>
                    <xdr:rowOff>66675</xdr:rowOff>
                  </to>
                </anchor>
              </controlPr>
            </control>
          </mc:Choice>
        </mc:AlternateContent>
        <mc:AlternateContent xmlns:mc="http://schemas.openxmlformats.org/markup-compatibility/2006">
          <mc:Choice Requires="x14">
            <control shapeId="2058" r:id="rId12" name="Check Box 10">
              <controlPr defaultSize="0" autoFill="0" autoLine="0" autoPict="0" altText="">
                <anchor moveWithCells="1">
                  <from>
                    <xdr:col>1</xdr:col>
                    <xdr:colOff>0</xdr:colOff>
                    <xdr:row>813</xdr:row>
                    <xdr:rowOff>66675</xdr:rowOff>
                  </from>
                  <to>
                    <xdr:col>4</xdr:col>
                    <xdr:colOff>47625</xdr:colOff>
                    <xdr:row>815</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ltText="">
                <anchor moveWithCells="1">
                  <from>
                    <xdr:col>1</xdr:col>
                    <xdr:colOff>0</xdr:colOff>
                    <xdr:row>811</xdr:row>
                    <xdr:rowOff>152400</xdr:rowOff>
                  </from>
                  <to>
                    <xdr:col>31</xdr:col>
                    <xdr:colOff>152400</xdr:colOff>
                    <xdr:row>813</xdr:row>
                    <xdr:rowOff>47625</xdr:rowOff>
                  </to>
                </anchor>
              </controlPr>
            </control>
          </mc:Choice>
        </mc:AlternateContent>
        <mc:AlternateContent xmlns:mc="http://schemas.openxmlformats.org/markup-compatibility/2006">
          <mc:Choice Requires="x14">
            <control shapeId="2060" r:id="rId14" name="Check Box 12">
              <controlPr defaultSize="0" autoFill="0" autoLine="0" autoPict="0" altText="">
                <anchor moveWithCells="1">
                  <from>
                    <xdr:col>1</xdr:col>
                    <xdr:colOff>0</xdr:colOff>
                    <xdr:row>810</xdr:row>
                    <xdr:rowOff>66675</xdr:rowOff>
                  </from>
                  <to>
                    <xdr:col>29</xdr:col>
                    <xdr:colOff>28575</xdr:colOff>
                    <xdr:row>811</xdr:row>
                    <xdr:rowOff>133350</xdr:rowOff>
                  </to>
                </anchor>
              </controlPr>
            </control>
          </mc:Choice>
        </mc:AlternateContent>
        <mc:AlternateContent xmlns:mc="http://schemas.openxmlformats.org/markup-compatibility/2006">
          <mc:Choice Requires="x14">
            <control shapeId="2061" r:id="rId15" name="Check Box 13">
              <controlPr defaultSize="0" autoFill="0" autoLine="0" autoPict="0" altText="">
                <anchor moveWithCells="1">
                  <from>
                    <xdr:col>1</xdr:col>
                    <xdr:colOff>0</xdr:colOff>
                    <xdr:row>808</xdr:row>
                    <xdr:rowOff>152400</xdr:rowOff>
                  </from>
                  <to>
                    <xdr:col>27</xdr:col>
                    <xdr:colOff>19050</xdr:colOff>
                    <xdr:row>810</xdr:row>
                    <xdr:rowOff>47625</xdr:rowOff>
                  </to>
                </anchor>
              </controlPr>
            </control>
          </mc:Choice>
        </mc:AlternateContent>
        <mc:AlternateContent xmlns:mc="http://schemas.openxmlformats.org/markup-compatibility/2006">
          <mc:Choice Requires="x14">
            <control shapeId="2062" r:id="rId16" name="Check Box 14">
              <controlPr defaultSize="0" autoFill="0" autoLine="0" autoPict="0" altText="">
                <anchor moveWithCells="1">
                  <from>
                    <xdr:col>1</xdr:col>
                    <xdr:colOff>0</xdr:colOff>
                    <xdr:row>807</xdr:row>
                    <xdr:rowOff>76200</xdr:rowOff>
                  </from>
                  <to>
                    <xdr:col>13</xdr:col>
                    <xdr:colOff>47625</xdr:colOff>
                    <xdr:row>808</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有効な値（1,2）から選択してください。" xr:uid="{00000000-0002-0000-0200-000027000000}">
          <x14:formula1>
            <xm:f>IF(記入票①!$B$231=2,$BB$674,$BA$674:$BB$674)</xm:f>
          </x14:formula1>
          <xm:sqref>C674</xm:sqref>
        </x14:dataValidation>
        <x14:dataValidation type="list" allowBlank="1" showInputMessage="1" showErrorMessage="1" error="有効な値（1,2）から選択してください。" xr:uid="{00000000-0002-0000-0200-000028000000}">
          <x14:formula1>
            <xm:f>IF(記入票①!$B$231=2,$BB$692,$BA$692:$BB$692)</xm:f>
          </x14:formula1>
          <xm:sqref>C692</xm:sqref>
        </x14:dataValidation>
        <x14:dataValidation type="whole" allowBlank="1" showInputMessage="1" showErrorMessage="1" error="完成日～記入日の間の年を入力してください。" xr:uid="{00000000-0002-0000-0200-000029000000}">
          <x14:formula1>
            <xm:f>記入票①!$I$113</xm:f>
          </x14:formula1>
          <x14:formula2>
            <xm:f>記入票①!$Q$10</xm:f>
          </x14:formula2>
          <xm:sqref>O259:P259 O640:P640 O249:P249 O232:P232 P116 I751:J751 I733:J733 I723:J723 J711:K711 J688:K688 J668:K668 I650:J650 I640:J640 J630:K630 J614:K614 J598:K598 I584:J584 I574:J574 J562:K562 J548:K548 I532:J532 I519:J519 J507:K507 J493:K493 I473:J473 J445:K445 O427:P428 I404:J404 J382:K382 J367:K367 I351:J351 J339:K339 I321:J321 I311:J311 I301:J301 I291:J291 I281:J281 I273:J273 I259:J259 I249:J249 I232:J232 O184:P184 I128:J128 I116:J116 O95:P95 O81:P82 O61:P61 O48:P48 O273:P273 O281:P281 O291:P291 O301:P301 O311:P311 O321:P321 O351:P351 P339:Q339 P367:Q367 P382:Q382 O404:P404 O128:P128 O473:P473 P493:Q493 P507:Q507 O519:P519 O532:P532 P548:Q548 P562:Q562 O574:P574 O584:P584 P598:Q598 P614:Q614 P630:Q630 O650:P650 P668:Q668 P688:Q688 P711:Q711 O723:P723 O733:P733 O751:P751 M641:N641 I427:J428</xm:sqref>
        </x14:dataValidation>
        <x14:dataValidation type="whole" operator="greaterThanOrEqual" allowBlank="1" showInputMessage="1" showErrorMessage="1" error="完成日以降の年を入力してください。" xr:uid="{00000000-0002-0000-0200-00002A000000}">
          <x14:formula1>
            <xm:f>記入票①!$I$113</xm:f>
          </x14:formula1>
          <xm:sqref>J759:K759 J766:K766 J773:K773 J780:K780</xm:sqref>
        </x14:dataValidation>
        <x14:dataValidation type="decimal" allowBlank="1" showInputMessage="1" showErrorMessage="1" error="小数点数(&gt;0)かつ、記入票①の「バルコニー面積合計 計」以下で入力してください。" xr:uid="{00000000-0002-0000-0200-00002B000000}">
          <x14:formula1>
            <xm:f>0</xm:f>
          </x14:formula1>
          <x14:formula2>
            <xm:f>記入票①!S223</xm:f>
          </x14:formula2>
          <xm:sqref>N108:R108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記入票①</vt:lpstr>
      <vt:lpstr>計算用</vt:lpstr>
      <vt:lpstr>記入票②</vt:lpstr>
      <vt:lpstr>記入票①!Print_Area</vt:lpstr>
      <vt:lpstr>記入票②!Print_Area</vt:lpstr>
      <vt:lpstr>計算用!Print_Area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輿石 廉太</dc:creator>
  <cp:lastModifiedBy>山崎</cp:lastModifiedBy>
  <cp:lastPrinted>2025-01-28T08:01:41Z</cp:lastPrinted>
  <dcterms:created xsi:type="dcterms:W3CDTF">2019-01-28T04:38:23Z</dcterms:created>
  <dcterms:modified xsi:type="dcterms:W3CDTF">2025-07-03T00:39:55Z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対象システムバージョン">
    <vt:lpwstr>1.7.0.0</vt:lpwstr>
  </property>
</Properties>
</file>